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-01\MWW Engineering\Administrative &amp; Legal\Plant Investment Fees\2026 Mt. Werner PIF's\"/>
    </mc:Choice>
  </mc:AlternateContent>
  <xr:revisionPtr revIDLastSave="0" documentId="13_ncr:1_{A720D625-2D1C-4BAD-9171-637CC5978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F" sheetId="6" r:id="rId1"/>
    <sheet name="Application" sheetId="2" r:id="rId2"/>
  </sheets>
  <definedNames>
    <definedName name="_xlnm.Print_Area" localSheetId="0">PIF!$A$1:$I$74</definedName>
    <definedName name="Print_Area_MI" localSheetId="0">PIF!$A$3:$H$62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6" l="1"/>
  <c r="I64" i="6"/>
  <c r="I65" i="6"/>
  <c r="I66" i="6"/>
  <c r="I67" i="6"/>
  <c r="I62" i="6"/>
  <c r="G20" i="2" l="1"/>
  <c r="G19" i="2"/>
  <c r="G18" i="2"/>
  <c r="G17" i="2"/>
  <c r="B20" i="2"/>
  <c r="B19" i="2"/>
  <c r="B18" i="2"/>
  <c r="B17" i="2"/>
  <c r="J8" i="2"/>
  <c r="D10" i="2"/>
  <c r="D24" i="2"/>
  <c r="D22" i="2"/>
  <c r="D8" i="2"/>
  <c r="D12" i="2"/>
  <c r="D11" i="2"/>
  <c r="D9" i="2"/>
  <c r="J1" i="2"/>
  <c r="B1" i="2"/>
  <c r="F37" i="6"/>
  <c r="I50" i="6"/>
  <c r="H50" i="6"/>
  <c r="F50" i="6"/>
  <c r="I22" i="6"/>
  <c r="H22" i="6"/>
  <c r="F22" i="6"/>
  <c r="C18" i="2" l="1"/>
  <c r="C19" i="2"/>
  <c r="C20" i="2"/>
  <c r="C17" i="2"/>
  <c r="I51" i="6" l="1"/>
  <c r="H51" i="6"/>
  <c r="F51" i="6"/>
  <c r="F49" i="6"/>
  <c r="H49" i="6"/>
  <c r="I49" i="6"/>
  <c r="F53" i="6"/>
  <c r="I52" i="6"/>
  <c r="H52" i="6"/>
  <c r="F52" i="6"/>
  <c r="I48" i="6"/>
  <c r="H48" i="6"/>
  <c r="F48" i="6"/>
  <c r="I47" i="6"/>
  <c r="H47" i="6"/>
  <c r="F47" i="6"/>
  <c r="I46" i="6"/>
  <c r="H46" i="6"/>
  <c r="F46" i="6"/>
  <c r="I45" i="6"/>
  <c r="H45" i="6"/>
  <c r="I44" i="6"/>
  <c r="H44" i="6"/>
  <c r="F44" i="6"/>
  <c r="I43" i="6"/>
  <c r="H43" i="6"/>
  <c r="F43" i="6"/>
  <c r="I42" i="6"/>
  <c r="H42" i="6"/>
  <c r="F42" i="6"/>
  <c r="I41" i="6"/>
  <c r="H41" i="6"/>
  <c r="F41" i="6"/>
  <c r="I40" i="6"/>
  <c r="H40" i="6"/>
  <c r="F40" i="6"/>
  <c r="I39" i="6"/>
  <c r="H39" i="6"/>
  <c r="F39" i="6"/>
  <c r="F38" i="6"/>
  <c r="F36" i="6"/>
  <c r="I35" i="6"/>
  <c r="H35" i="6"/>
  <c r="I34" i="6"/>
  <c r="H34" i="6"/>
  <c r="I33" i="6"/>
  <c r="H33" i="6"/>
  <c r="F33" i="6"/>
  <c r="I32" i="6"/>
  <c r="H32" i="6"/>
  <c r="F32" i="6"/>
  <c r="I31" i="6"/>
  <c r="H31" i="6"/>
  <c r="F31" i="6"/>
  <c r="I30" i="6"/>
  <c r="H30" i="6"/>
  <c r="F30" i="6"/>
  <c r="I29" i="6"/>
  <c r="H29" i="6"/>
  <c r="F29" i="6"/>
  <c r="I28" i="6"/>
  <c r="H28" i="6"/>
  <c r="F28" i="6"/>
  <c r="I27" i="6"/>
  <c r="H27" i="6"/>
  <c r="F27" i="6"/>
  <c r="I26" i="6"/>
  <c r="H26" i="6"/>
  <c r="F26" i="6"/>
  <c r="I25" i="6"/>
  <c r="H25" i="6"/>
  <c r="F25" i="6"/>
  <c r="I24" i="6"/>
  <c r="H24" i="6"/>
  <c r="F24" i="6"/>
  <c r="I23" i="6"/>
  <c r="H23" i="6"/>
  <c r="F23" i="6"/>
  <c r="I21" i="6"/>
  <c r="H21" i="6"/>
  <c r="F21" i="6"/>
  <c r="I20" i="6"/>
  <c r="H20" i="6"/>
  <c r="F20" i="6"/>
  <c r="I19" i="6"/>
  <c r="H19" i="6"/>
  <c r="F19" i="6"/>
  <c r="I18" i="6"/>
  <c r="H18" i="6"/>
  <c r="F18" i="6"/>
  <c r="I17" i="6"/>
  <c r="H17" i="6"/>
  <c r="F17" i="6"/>
  <c r="I16" i="6"/>
  <c r="H16" i="6"/>
  <c r="F16" i="6"/>
  <c r="E27" i="2" l="1"/>
  <c r="F54" i="6"/>
  <c r="F57" i="6" s="1"/>
  <c r="H54" i="6"/>
  <c r="H57" i="6" s="1"/>
  <c r="I54" i="6"/>
  <c r="I57" i="6" s="1"/>
  <c r="I58" i="6" l="1"/>
  <c r="E26" i="2" l="1"/>
  <c r="I69" i="6"/>
  <c r="E28" i="2" s="1"/>
</calcChain>
</file>

<file path=xl/sharedStrings.xml><?xml version="1.0" encoding="utf-8"?>
<sst xmlns="http://schemas.openxmlformats.org/spreadsheetml/2006/main" count="234" uniqueCount="127">
  <si>
    <t xml:space="preserve">FORM  NUMBER:   </t>
  </si>
  <si>
    <t xml:space="preserve">DATE:  </t>
  </si>
  <si>
    <t xml:space="preserve">NAME OF APPLICANT:  </t>
  </si>
  <si>
    <t xml:space="preserve">MAILING ADDRESS:  </t>
  </si>
  <si>
    <t xml:space="preserve">PHONE:  </t>
  </si>
  <si>
    <t xml:space="preserve">PROPERTY ADDRESS: </t>
  </si>
  <si>
    <t xml:space="preserve">LOCATOR KEY:  </t>
  </si>
  <si>
    <t>QUANTITY</t>
  </si>
  <si>
    <t>WATER</t>
  </si>
  <si>
    <t>x</t>
  </si>
  <si>
    <t>=</t>
  </si>
  <si>
    <t>TOILETS &amp; URINALS PRIVATE</t>
  </si>
  <si>
    <t>TOILETS &amp; URINALS PUBLIC</t>
  </si>
  <si>
    <t>SINKS - PUBLIC</t>
  </si>
  <si>
    <t>SINKS - COMMERCIAL</t>
  </si>
  <si>
    <t>TUB AND/OR SHOWER - PRIVATE</t>
  </si>
  <si>
    <t>TUB AND/OR SHOWER - PUBLIC</t>
  </si>
  <si>
    <t>WASHING MACHINE - PRIVATE</t>
  </si>
  <si>
    <t>WASHING MACHINE - PUBLIC</t>
  </si>
  <si>
    <t>WASHING MACHINE - COMMERCIAL</t>
  </si>
  <si>
    <t>DISHWASHER - PRIVATE</t>
  </si>
  <si>
    <t>DISHWASHER - COMMERCIAL</t>
  </si>
  <si>
    <t>WATER SPIGOT</t>
  </si>
  <si>
    <t xml:space="preserve">  XXXXXX</t>
  </si>
  <si>
    <t>YARD HYDRANT</t>
  </si>
  <si>
    <t>ICE MACHINE/WATER COOLERS</t>
  </si>
  <si>
    <t>FOUNTAINS</t>
  </si>
  <si>
    <t>FLOOR DRAINS</t>
  </si>
  <si>
    <t>WHIRLPOOLS/HOT TUBS</t>
  </si>
  <si>
    <t>CARWASH BAYS</t>
  </si>
  <si>
    <t>WASTEWATER DUMP</t>
  </si>
  <si>
    <t>BIDET</t>
  </si>
  <si>
    <t>WET BAR</t>
  </si>
  <si>
    <t>X</t>
  </si>
  <si>
    <t>Fee per point</t>
  </si>
  <si>
    <t>WASTE</t>
  </si>
  <si>
    <t>FIXTURES</t>
  </si>
  <si>
    <t>TOTAL DUE</t>
  </si>
  <si>
    <t>COLLECTION</t>
  </si>
  <si>
    <t>TREATMENT</t>
  </si>
  <si>
    <t>SINKS - PRIVATE (bath,utility,laundry)</t>
  </si>
  <si>
    <t>FIXTURE</t>
  </si>
  <si>
    <t>UNIT</t>
  </si>
  <si>
    <t>POINTS</t>
  </si>
  <si>
    <t>SWIMMING POOL (gallons)</t>
  </si>
  <si>
    <t>KITCHEN - PRIVATE(includes 1 sink)</t>
  </si>
  <si>
    <t xml:space="preserve">TOTAL POINTS </t>
  </si>
  <si>
    <t xml:space="preserve">Fees </t>
  </si>
  <si>
    <t>Date</t>
  </si>
  <si>
    <t xml:space="preserve">  Application approved by</t>
  </si>
  <si>
    <t xml:space="preserve">  representative</t>
  </si>
  <si>
    <t xml:space="preserve">  Signed by owner or</t>
  </si>
  <si>
    <t>IN EFFECT AS OF THIS DATE AND AS AMENDED FROM TIME TO TIME</t>
  </si>
  <si>
    <t>APPLICANT AGREES TO ABIDE BY ALL RULES AND REGULATIONS OF THE DISTRICT</t>
  </si>
  <si>
    <t>(1) Please call 24 hours in advance for tapping services.</t>
  </si>
  <si>
    <t xml:space="preserve">Beginning of Service Charge Billing Date:   </t>
  </si>
  <si>
    <t>Temporary Construction Service End and</t>
  </si>
  <si>
    <t>Date Paid</t>
  </si>
  <si>
    <t xml:space="preserve">Calculated Plant Investment Fees </t>
  </si>
  <si>
    <t xml:space="preserve">Number of Kitchen Units </t>
  </si>
  <si>
    <t>Building Permit No.</t>
  </si>
  <si>
    <t>Townhouse</t>
  </si>
  <si>
    <t>Duplex</t>
  </si>
  <si>
    <t>Condominium</t>
  </si>
  <si>
    <t>Single Family Residence w/Caretaker Unit</t>
  </si>
  <si>
    <t>Type of Building of Use:</t>
  </si>
  <si>
    <t>Project Street Address</t>
  </si>
  <si>
    <t>Mailing Address</t>
  </si>
  <si>
    <t>Phone</t>
  </si>
  <si>
    <t xml:space="preserve">Owner's Name </t>
  </si>
  <si>
    <t>Application for Water and Sewer Service Form</t>
  </si>
  <si>
    <t>Mount Werner Water</t>
  </si>
  <si>
    <t xml:space="preserve">Date </t>
  </si>
  <si>
    <t>PIF #</t>
  </si>
  <si>
    <t>Commercial - tenant finish</t>
  </si>
  <si>
    <t>Subdivision:</t>
  </si>
  <si>
    <t>(2) Customer must schedule service line inspections, to include air pressure and water testing, prior to backfill</t>
  </si>
  <si>
    <r>
      <t xml:space="preserve">Ph. (970) 879-2424 </t>
    </r>
    <r>
      <rPr>
        <sz val="12"/>
        <color indexed="8"/>
        <rFont val="Calibri"/>
        <family val="2"/>
      </rPr>
      <t>∙ Fax (970) 879-8169</t>
    </r>
  </si>
  <si>
    <t xml:space="preserve">BUILDING PERMIT NO: </t>
  </si>
  <si>
    <t>Single Family Residence</t>
  </si>
  <si>
    <t>Total Fees</t>
  </si>
  <si>
    <t xml:space="preserve">Email </t>
  </si>
  <si>
    <r>
      <t>SQUARE FOOTAGE</t>
    </r>
    <r>
      <rPr>
        <sz val="8"/>
        <rFont val="Arial"/>
        <family val="2"/>
      </rPr>
      <t xml:space="preserve"> (shell excluding garage)</t>
    </r>
  </si>
  <si>
    <t>WATER METER COSTS</t>
  </si>
  <si>
    <t>3/4" ULTRASONIC WATER METER</t>
  </si>
  <si>
    <t>1" ULTRASONIC WATER METER</t>
  </si>
  <si>
    <t>1 1/2" ULTRASONIC WATER METER</t>
  </si>
  <si>
    <t>All pricing subject to change without notice.</t>
  </si>
  <si>
    <t>PARKING GARAGE PER 20' X 9' SPACE</t>
  </si>
  <si>
    <t>DISHWASHER - COMMERCIAL - EE</t>
  </si>
  <si>
    <t>OWNER EMAIL ADDRESS:</t>
  </si>
  <si>
    <t>2" ULTRASONIC WATER METER</t>
  </si>
  <si>
    <t>Triplex</t>
  </si>
  <si>
    <t xml:space="preserve">BACKFLOW  PREVENTION DEVICES:  No construction water service connection will be installed by Mount Werner Water </t>
  </si>
  <si>
    <t xml:space="preserve">unless the water supply is protected as requried by the Rules and Regulations of "The District".  Construction water service to </t>
  </si>
  <si>
    <t xml:space="preserve">any premise will be discontinued by Mount Werner Water if a backflow prevention device is not installed or if it is found that a </t>
  </si>
  <si>
    <t xml:space="preserve">backflow pre-vention device has been removed, bypassed, or if an upprotected cross-connection exists on the premises.  </t>
  </si>
  <si>
    <t xml:space="preserve">Service will no tbe restored until such conditions or defects are corrected.  The customer's system will be open for inspection </t>
  </si>
  <si>
    <t>at all times to authorized representatives of Mount Werner Water to determine whether cross -connections or other structural</t>
  </si>
  <si>
    <t>or sanitary hazards exist.  If, from any inspection, it is determined that a condition may create a danger to the health and well</t>
  </si>
  <si>
    <t xml:space="preserve">being of a water consumer, then, without further notice, Mount Werner Water will deny or immediately discontinue service to </t>
  </si>
  <si>
    <t xml:space="preserve">the premises by providing for the physical break in the service line until the customer has corrected the condition in </t>
  </si>
  <si>
    <t>conformance to Mount Werner Water requirements.</t>
  </si>
  <si>
    <t>TOTAL METER AND BACKFLOW DEVICE</t>
  </si>
  <si>
    <t>BACKFLOW DEVICE for Construction Water</t>
  </si>
  <si>
    <t>TOTAL PLANT INVESTMENT FEE</t>
  </si>
  <si>
    <t>CONVENTION CENTER (no.of seats)</t>
  </si>
  <si>
    <t xml:space="preserve">Meter and Backflow Fees                     </t>
  </si>
  <si>
    <t xml:space="preserve">Other; </t>
  </si>
  <si>
    <t>SINKS - COMMERCIAL (3-compartment)</t>
  </si>
  <si>
    <t>RESTAURANT (SF per service area)</t>
  </si>
  <si>
    <t>BAR (SF of Service area)</t>
  </si>
  <si>
    <t>DRIVE UP RESTAURANT (per number of bays)</t>
  </si>
  <si>
    <t>CAMPSITE</t>
  </si>
  <si>
    <t>EXTERIOR SEATING RESTAURANT (# of seats)(n/a for pandemic)</t>
  </si>
  <si>
    <t>EXTERIOR SEATING BAR (no. of seats)(n/a for pandemic)</t>
  </si>
  <si>
    <r>
      <t>IRRIGATION</t>
    </r>
    <r>
      <rPr>
        <sz val="9"/>
        <rFont val="Arial"/>
        <family val="2"/>
      </rPr>
      <t xml:space="preserve"> (sq.ft. irrigated area, new construction 1000 sf min per unit)</t>
    </r>
  </si>
  <si>
    <t>POT FILLER</t>
  </si>
  <si>
    <r>
      <t>BEVERAGE STATION:</t>
    </r>
    <r>
      <rPr>
        <sz val="8"/>
        <rFont val="Arial"/>
        <family val="2"/>
      </rPr>
      <t xml:space="preserve"> (drinking fountain, espresso machine, coffee urn, etc.)</t>
    </r>
  </si>
  <si>
    <t>3" ULTRASONIC WATER METER</t>
  </si>
  <si>
    <t>4" ULTRASONIC WATER METER</t>
  </si>
  <si>
    <t>For meters greater than 4"  - contact the Mt. Werner Water Office for pricing at 970.879.2424</t>
  </si>
  <si>
    <t>**If sending a check via USPS use P.O. Box 770940 S.S., CO 80477**</t>
  </si>
  <si>
    <t>3310 Clear Water Trail - P.O. Box 770940</t>
  </si>
  <si>
    <t>Steamboat Springs, CO  80477</t>
  </si>
  <si>
    <t>Meter prices effective 01/01/2026   **Please make checks payable to Mt. Werner Water, if sending a check via Fedex or UPS use 3310 Clearwater Trail S.S., CO 80487**</t>
  </si>
  <si>
    <t>Mount Werner Water Plant Investment Fee Calculation Form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</si>
</sst>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0.00_)"/>
    <numFmt numFmtId="166" formatCode="General_)"/>
    <numFmt numFmtId="167" formatCode="0.000_)"/>
    <numFmt numFmtId="168" formatCode="&quot;$&quot;#,##0.00"/>
  </numFmts>
  <fonts count="25" x14ac:knownFonts="1">
    <font>
      <sz val="12"/>
      <name val="Helv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Helv"/>
    </font>
    <font>
      <sz val="12"/>
      <name val="Helv"/>
    </font>
    <font>
      <sz val="13"/>
      <name val="Arial"/>
      <family val="2"/>
    </font>
    <font>
      <sz val="10"/>
      <name val="Helv"/>
    </font>
    <font>
      <sz val="12"/>
      <name val="Calibri"/>
      <family val="2"/>
    </font>
    <font>
      <b/>
      <sz val="14"/>
      <color indexed="8"/>
      <name val="Calibri"/>
      <family val="2"/>
    </font>
    <font>
      <sz val="8"/>
      <name val="Helv"/>
    </font>
    <font>
      <b/>
      <sz val="12"/>
      <color indexed="8"/>
      <name val="Calibri"/>
      <family val="2"/>
    </font>
    <font>
      <b/>
      <sz val="10"/>
      <name val="Helv"/>
    </font>
    <font>
      <sz val="12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u/>
      <sz val="12"/>
      <color theme="10"/>
      <name val="Helv"/>
    </font>
    <font>
      <b/>
      <sz val="8"/>
      <name val="Arial"/>
      <family val="2"/>
    </font>
    <font>
      <i/>
      <sz val="11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166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9" fillId="0" borderId="0" applyNumberFormat="0" applyFill="0" applyBorder="0" applyAlignment="0" applyProtection="0"/>
  </cellStyleXfs>
  <cellXfs count="156">
    <xf numFmtId="166" fontId="0" fillId="0" borderId="0" xfId="0"/>
    <xf numFmtId="166" fontId="2" fillId="0" borderId="0" xfId="0" applyFont="1"/>
    <xf numFmtId="166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2" fillId="0" borderId="0" xfId="0" applyNumberFormat="1" applyFont="1"/>
    <xf numFmtId="8" fontId="2" fillId="0" borderId="0" xfId="0" applyNumberFormat="1" applyFont="1" applyAlignment="1">
      <alignment horizontal="left"/>
    </xf>
    <xf numFmtId="8" fontId="3" fillId="0" borderId="0" xfId="0" applyNumberFormat="1" applyFont="1"/>
    <xf numFmtId="166" fontId="4" fillId="0" borderId="0" xfId="0" applyFont="1"/>
    <xf numFmtId="166" fontId="5" fillId="0" borderId="0" xfId="0" applyFont="1"/>
    <xf numFmtId="166" fontId="6" fillId="0" borderId="0" xfId="0" applyFont="1"/>
    <xf numFmtId="0" fontId="0" fillId="0" borderId="0" xfId="0" applyNumberFormat="1"/>
    <xf numFmtId="0" fontId="0" fillId="0" borderId="2" xfId="0" applyNumberFormat="1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0" xfId="0" applyNumberFormat="1" applyAlignment="1">
      <alignment horizontal="center"/>
    </xf>
    <xf numFmtId="0" fontId="7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11" fillId="0" borderId="0" xfId="0" applyNumberFormat="1" applyFont="1"/>
    <xf numFmtId="0" fontId="4" fillId="0" borderId="5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 applyAlignment="1">
      <alignment horizontal="center"/>
    </xf>
    <xf numFmtId="0" fontId="12" fillId="0" borderId="0" xfId="0" applyNumberFormat="1" applyFont="1"/>
    <xf numFmtId="166" fontId="14" fillId="0" borderId="0" xfId="0" applyFont="1" applyAlignment="1">
      <alignment horizontal="center"/>
    </xf>
    <xf numFmtId="166" fontId="15" fillId="0" borderId="0" xfId="0" applyFont="1"/>
    <xf numFmtId="166" fontId="16" fillId="0" borderId="0" xfId="0" applyFont="1" applyAlignment="1">
      <alignment horizontal="center"/>
    </xf>
    <xf numFmtId="166" fontId="15" fillId="0" borderId="0" xfId="0" applyFont="1" applyAlignment="1">
      <alignment horizontal="right"/>
    </xf>
    <xf numFmtId="0" fontId="17" fillId="0" borderId="10" xfId="0" applyNumberFormat="1" applyFont="1" applyBorder="1" applyAlignment="1">
      <alignment horizontal="center"/>
    </xf>
    <xf numFmtId="166" fontId="15" fillId="0" borderId="12" xfId="0" applyFont="1" applyBorder="1" applyAlignment="1">
      <alignment horizontal="center"/>
    </xf>
    <xf numFmtId="167" fontId="15" fillId="0" borderId="10" xfId="0" applyNumberFormat="1" applyFont="1" applyBorder="1"/>
    <xf numFmtId="166" fontId="15" fillId="0" borderId="10" xfId="0" applyFont="1" applyBorder="1" applyAlignment="1">
      <alignment horizontal="center"/>
    </xf>
    <xf numFmtId="165" fontId="15" fillId="0" borderId="10" xfId="0" applyNumberFormat="1" applyFont="1" applyBorder="1"/>
    <xf numFmtId="3" fontId="15" fillId="0" borderId="10" xfId="0" applyNumberFormat="1" applyFont="1" applyBorder="1" applyAlignment="1">
      <alignment horizontal="left"/>
    </xf>
    <xf numFmtId="165" fontId="15" fillId="0" borderId="10" xfId="0" applyNumberFormat="1" applyFont="1" applyBorder="1" applyAlignment="1">
      <alignment horizontal="right"/>
    </xf>
    <xf numFmtId="166" fontId="14" fillId="0" borderId="14" xfId="0" applyFont="1" applyBorder="1"/>
    <xf numFmtId="166" fontId="14" fillId="0" borderId="12" xfId="0" applyFont="1" applyBorder="1" applyAlignment="1">
      <alignment horizontal="right"/>
    </xf>
    <xf numFmtId="2" fontId="14" fillId="0" borderId="16" xfId="0" applyNumberFormat="1" applyFont="1" applyBorder="1"/>
    <xf numFmtId="2" fontId="14" fillId="0" borderId="17" xfId="0" applyNumberFormat="1" applyFont="1" applyBorder="1"/>
    <xf numFmtId="166" fontId="7" fillId="0" borderId="0" xfId="0" applyFont="1"/>
    <xf numFmtId="166" fontId="14" fillId="0" borderId="15" xfId="0" applyFont="1" applyBorder="1"/>
    <xf numFmtId="166" fontId="14" fillId="0" borderId="12" xfId="0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7" fontId="14" fillId="0" borderId="12" xfId="2" applyNumberFormat="1" applyFont="1" applyBorder="1"/>
    <xf numFmtId="7" fontId="14" fillId="0" borderId="10" xfId="2" applyNumberFormat="1" applyFont="1" applyBorder="1" applyProtection="1"/>
    <xf numFmtId="7" fontId="14" fillId="0" borderId="10" xfId="2" applyNumberFormat="1" applyFont="1" applyBorder="1"/>
    <xf numFmtId="166" fontId="12" fillId="0" borderId="0" xfId="0" applyFont="1"/>
    <xf numFmtId="44" fontId="14" fillId="0" borderId="1" xfId="0" applyNumberFormat="1" applyFont="1" applyBorder="1"/>
    <xf numFmtId="14" fontId="0" fillId="0" borderId="0" xfId="0" applyNumberFormat="1"/>
    <xf numFmtId="15" fontId="0" fillId="0" borderId="0" xfId="0" applyNumberFormat="1"/>
    <xf numFmtId="0" fontId="0" fillId="0" borderId="8" xfId="0" applyNumberFormat="1" applyBorder="1"/>
    <xf numFmtId="166" fontId="14" fillId="3" borderId="18" xfId="0" applyFont="1" applyFill="1" applyBorder="1" applyAlignment="1">
      <alignment horizontal="center"/>
    </xf>
    <xf numFmtId="166" fontId="14" fillId="3" borderId="13" xfId="0" applyFont="1" applyFill="1" applyBorder="1" applyAlignment="1">
      <alignment horizontal="center"/>
    </xf>
    <xf numFmtId="166" fontId="14" fillId="3" borderId="19" xfId="0" applyFont="1" applyFill="1" applyBorder="1" applyAlignment="1">
      <alignment horizontal="center"/>
    </xf>
    <xf numFmtId="166" fontId="14" fillId="3" borderId="20" xfId="0" applyFont="1" applyFill="1" applyBorder="1" applyAlignment="1">
      <alignment horizontal="center"/>
    </xf>
    <xf numFmtId="166" fontId="14" fillId="3" borderId="21" xfId="0" applyFont="1" applyFill="1" applyBorder="1" applyAlignment="1">
      <alignment horizontal="center"/>
    </xf>
    <xf numFmtId="166" fontId="14" fillId="3" borderId="22" xfId="0" applyFont="1" applyFill="1" applyBorder="1" applyAlignment="1">
      <alignment horizontal="center"/>
    </xf>
    <xf numFmtId="166" fontId="14" fillId="3" borderId="23" xfId="0" applyFont="1" applyFill="1" applyBorder="1" applyAlignment="1">
      <alignment horizontal="center"/>
    </xf>
    <xf numFmtId="166" fontId="14" fillId="3" borderId="17" xfId="0" applyFont="1" applyFill="1" applyBorder="1" applyAlignment="1">
      <alignment horizontal="center"/>
    </xf>
    <xf numFmtId="166" fontId="14" fillId="3" borderId="16" xfId="0" applyFont="1" applyFill="1" applyBorder="1" applyAlignment="1">
      <alignment horizontal="center"/>
    </xf>
    <xf numFmtId="3" fontId="15" fillId="4" borderId="10" xfId="0" applyNumberFormat="1" applyFont="1" applyFill="1" applyBorder="1" applyAlignment="1">
      <alignment horizontal="left"/>
    </xf>
    <xf numFmtId="166" fontId="1" fillId="0" borderId="0" xfId="0" applyFont="1"/>
    <xf numFmtId="3" fontId="1" fillId="4" borderId="14" xfId="0" applyNumberFormat="1" applyFont="1" applyFill="1" applyBorder="1" applyAlignment="1">
      <alignment horizontal="left"/>
    </xf>
    <xf numFmtId="3" fontId="1" fillId="5" borderId="10" xfId="0" applyNumberFormat="1" applyFont="1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166" fontId="1" fillId="0" borderId="0" xfId="0" applyFont="1" applyAlignment="1">
      <alignment horizontal="right"/>
    </xf>
    <xf numFmtId="7" fontId="14" fillId="0" borderId="0" xfId="2" applyNumberFormat="1" applyFont="1" applyBorder="1"/>
    <xf numFmtId="166" fontId="2" fillId="0" borderId="0" xfId="0" applyFont="1" applyAlignment="1">
      <alignment horizontal="right"/>
    </xf>
    <xf numFmtId="7" fontId="14" fillId="0" borderId="13" xfId="2" applyNumberFormat="1" applyFont="1" applyBorder="1"/>
    <xf numFmtId="7" fontId="14" fillId="0" borderId="27" xfId="2" applyNumberFormat="1" applyFont="1" applyBorder="1"/>
    <xf numFmtId="7" fontId="14" fillId="0" borderId="27" xfId="0" applyNumberFormat="1" applyFont="1" applyBorder="1"/>
    <xf numFmtId="166" fontId="2" fillId="0" borderId="0" xfId="0" applyFont="1" applyAlignment="1">
      <alignment horizontal="center"/>
    </xf>
    <xf numFmtId="166" fontId="1" fillId="0" borderId="10" xfId="0" applyFont="1" applyBorder="1" applyAlignment="1">
      <alignment horizontal="center"/>
    </xf>
    <xf numFmtId="166" fontId="2" fillId="0" borderId="20" xfId="0" applyFont="1" applyBorder="1" applyAlignment="1">
      <alignment horizontal="right"/>
    </xf>
    <xf numFmtId="166" fontId="21" fillId="0" borderId="0" xfId="0" applyFont="1"/>
    <xf numFmtId="166" fontId="14" fillId="0" borderId="23" xfId="0" applyFont="1" applyBorder="1"/>
    <xf numFmtId="164" fontId="14" fillId="0" borderId="1" xfId="0" applyNumberFormat="1" applyFont="1" applyBorder="1"/>
    <xf numFmtId="166" fontId="14" fillId="0" borderId="16" xfId="0" applyFont="1" applyBorder="1" applyAlignment="1">
      <alignment horizontal="right"/>
    </xf>
    <xf numFmtId="166" fontId="15" fillId="0" borderId="28" xfId="0" applyFont="1" applyBorder="1" applyAlignment="1">
      <alignment horizontal="center"/>
    </xf>
    <xf numFmtId="167" fontId="15" fillId="0" borderId="28" xfId="0" applyNumberFormat="1" applyFont="1" applyBorder="1"/>
    <xf numFmtId="165" fontId="15" fillId="0" borderId="28" xfId="0" applyNumberFormat="1" applyFont="1" applyBorder="1"/>
    <xf numFmtId="165" fontId="15" fillId="0" borderId="28" xfId="0" applyNumberFormat="1" applyFont="1" applyBorder="1" applyAlignment="1">
      <alignment horizontal="right"/>
    </xf>
    <xf numFmtId="166" fontId="21" fillId="0" borderId="0" xfId="0" applyFont="1" applyAlignment="1">
      <alignment horizontal="left"/>
    </xf>
    <xf numFmtId="0" fontId="4" fillId="0" borderId="0" xfId="0" applyNumberFormat="1" applyFont="1" applyAlignment="1">
      <alignment horizontal="center"/>
    </xf>
    <xf numFmtId="167" fontId="1" fillId="0" borderId="10" xfId="0" applyNumberFormat="1" applyFont="1" applyBorder="1"/>
    <xf numFmtId="166" fontId="16" fillId="0" borderId="0" xfId="0" applyFont="1" applyAlignment="1">
      <alignment horizontal="right"/>
    </xf>
    <xf numFmtId="166" fontId="1" fillId="5" borderId="0" xfId="0" applyFont="1" applyFill="1"/>
    <xf numFmtId="168" fontId="1" fillId="0" borderId="0" xfId="2" applyNumberFormat="1" applyFont="1"/>
    <xf numFmtId="168" fontId="1" fillId="0" borderId="0" xfId="0" applyNumberFormat="1" applyFont="1"/>
    <xf numFmtId="0" fontId="1" fillId="0" borderId="0" xfId="0" applyNumberFormat="1" applyFont="1"/>
    <xf numFmtId="3" fontId="1" fillId="2" borderId="28" xfId="0" applyNumberFormat="1" applyFont="1" applyFill="1" applyBorder="1" applyAlignment="1">
      <alignment horizontal="left"/>
    </xf>
    <xf numFmtId="3" fontId="1" fillId="4" borderId="10" xfId="0" applyNumberFormat="1" applyFont="1" applyFill="1" applyBorder="1" applyAlignment="1">
      <alignment horizontal="left"/>
    </xf>
    <xf numFmtId="7" fontId="14" fillId="0" borderId="10" xfId="2" applyNumberFormat="1" applyFont="1" applyBorder="1" applyAlignment="1" applyProtection="1">
      <alignment horizontal="right"/>
    </xf>
    <xf numFmtId="37" fontId="15" fillId="4" borderId="10" xfId="1" applyNumberFormat="1" applyFont="1" applyFill="1" applyBorder="1" applyAlignment="1" applyProtection="1">
      <alignment horizontal="center"/>
      <protection locked="0"/>
    </xf>
    <xf numFmtId="1" fontId="15" fillId="4" borderId="10" xfId="0" applyNumberFormat="1" applyFont="1" applyFill="1" applyBorder="1" applyAlignment="1" applyProtection="1">
      <alignment horizontal="center"/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1" fontId="15" fillId="0" borderId="10" xfId="0" applyNumberFormat="1" applyFont="1" applyBorder="1" applyAlignment="1" applyProtection="1">
      <alignment horizontal="center"/>
      <protection locked="0"/>
    </xf>
    <xf numFmtId="1" fontId="15" fillId="5" borderId="10" xfId="0" applyNumberFormat="1" applyFont="1" applyFill="1" applyBorder="1" applyAlignment="1" applyProtection="1">
      <alignment horizontal="center"/>
      <protection locked="0"/>
    </xf>
    <xf numFmtId="1" fontId="15" fillId="0" borderId="28" xfId="0" applyNumberFormat="1" applyFont="1" applyBorder="1" applyAlignment="1" applyProtection="1">
      <alignment horizontal="center"/>
      <protection locked="0"/>
    </xf>
    <xf numFmtId="0" fontId="17" fillId="0" borderId="10" xfId="0" applyNumberFormat="1" applyFont="1" applyBorder="1" applyAlignment="1" applyProtection="1">
      <alignment horizontal="center"/>
      <protection locked="0"/>
    </xf>
    <xf numFmtId="0" fontId="17" fillId="0" borderId="13" xfId="0" applyNumberFormat="1" applyFont="1" applyBorder="1" applyAlignment="1" applyProtection="1">
      <alignment horizontal="center"/>
      <protection locked="0"/>
    </xf>
    <xf numFmtId="0" fontId="17" fillId="0" borderId="17" xfId="0" applyNumberFormat="1" applyFont="1" applyBorder="1" applyAlignment="1" applyProtection="1">
      <alignment horizontal="center"/>
      <protection locked="0"/>
    </xf>
    <xf numFmtId="166" fontId="1" fillId="0" borderId="1" xfId="0" applyFont="1" applyBorder="1" applyAlignment="1" applyProtection="1">
      <alignment horizontal="center"/>
      <protection locked="0"/>
    </xf>
    <xf numFmtId="166" fontId="1" fillId="0" borderId="15" xfId="0" applyFont="1" applyBorder="1" applyAlignment="1" applyProtection="1">
      <alignment horizontal="center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166" fontId="15" fillId="0" borderId="1" xfId="0" applyFont="1" applyBorder="1"/>
    <xf numFmtId="166" fontId="1" fillId="0" borderId="30" xfId="0" applyFont="1" applyBorder="1" applyAlignment="1" applyProtection="1">
      <alignment horizontal="center"/>
      <protection locked="0"/>
    </xf>
    <xf numFmtId="44" fontId="14" fillId="0" borderId="30" xfId="0" applyNumberFormat="1" applyFont="1" applyBorder="1"/>
    <xf numFmtId="168" fontId="1" fillId="0" borderId="0" xfId="2" applyNumberFormat="1" applyFont="1" applyBorder="1" applyAlignment="1">
      <alignment horizontal="right"/>
    </xf>
    <xf numFmtId="166" fontId="21" fillId="7" borderId="0" xfId="0" applyFont="1" applyFill="1"/>
    <xf numFmtId="166" fontId="24" fillId="0" borderId="0" xfId="0" applyFont="1" applyAlignment="1">
      <alignment horizontal="left"/>
    </xf>
    <xf numFmtId="166" fontId="21" fillId="7" borderId="0" xfId="0" applyFont="1" applyFill="1" applyAlignment="1">
      <alignment horizontal="left"/>
    </xf>
    <xf numFmtId="166" fontId="0" fillId="0" borderId="0" xfId="0"/>
    <xf numFmtId="166" fontId="14" fillId="6" borderId="14" xfId="0" applyFont="1" applyFill="1" applyBorder="1" applyAlignment="1">
      <alignment horizontal="center"/>
    </xf>
    <xf numFmtId="166" fontId="14" fillId="6" borderId="15" xfId="0" applyFont="1" applyFill="1" applyBorder="1" applyAlignment="1">
      <alignment horizontal="center"/>
    </xf>
    <xf numFmtId="166" fontId="14" fillId="6" borderId="12" xfId="0" applyFont="1" applyFill="1" applyBorder="1" applyAlignment="1">
      <alignment horizontal="center"/>
    </xf>
    <xf numFmtId="166" fontId="2" fillId="0" borderId="0" xfId="0" applyFont="1" applyAlignment="1">
      <alignment horizontal="center"/>
    </xf>
    <xf numFmtId="166" fontId="16" fillId="0" borderId="0" xfId="0" applyFont="1" applyAlignment="1">
      <alignment horizontal="right"/>
    </xf>
    <xf numFmtId="0" fontId="20" fillId="6" borderId="13" xfId="2" applyNumberFormat="1" applyFont="1" applyFill="1" applyBorder="1" applyAlignment="1">
      <alignment horizontal="center" vertical="center" wrapText="1"/>
    </xf>
    <xf numFmtId="0" fontId="20" fillId="6" borderId="17" xfId="2" applyNumberFormat="1" applyFont="1" applyFill="1" applyBorder="1" applyAlignment="1">
      <alignment horizontal="center" vertical="center" wrapText="1"/>
    </xf>
    <xf numFmtId="166" fontId="22" fillId="6" borderId="14" xfId="0" applyFont="1" applyFill="1" applyBorder="1" applyAlignment="1">
      <alignment horizontal="center"/>
    </xf>
    <xf numFmtId="166" fontId="22" fillId="6" borderId="15" xfId="0" applyFont="1" applyFill="1" applyBorder="1" applyAlignment="1">
      <alignment horizontal="center"/>
    </xf>
    <xf numFmtId="166" fontId="1" fillId="0" borderId="11" xfId="0" applyFont="1" applyBorder="1" applyAlignment="1" applyProtection="1">
      <alignment horizontal="left"/>
      <protection locked="0"/>
    </xf>
    <xf numFmtId="166" fontId="0" fillId="0" borderId="11" xfId="0" applyBorder="1" applyAlignment="1" applyProtection="1">
      <alignment horizontal="left"/>
      <protection locked="0"/>
    </xf>
    <xf numFmtId="166" fontId="0" fillId="0" borderId="29" xfId="0" applyBorder="1" applyAlignment="1" applyProtection="1">
      <alignment horizontal="left"/>
      <protection locked="0"/>
    </xf>
    <xf numFmtId="14" fontId="1" fillId="0" borderId="11" xfId="0" applyNumberFormat="1" applyFont="1" applyBorder="1" applyAlignment="1" applyProtection="1">
      <alignment horizontal="left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14" fontId="0" fillId="0" borderId="29" xfId="0" applyNumberFormat="1" applyBorder="1" applyAlignment="1" applyProtection="1">
      <alignment horizontal="left"/>
      <protection locked="0"/>
    </xf>
    <xf numFmtId="166" fontId="19" fillId="0" borderId="11" xfId="3" applyBorder="1" applyAlignment="1" applyProtection="1">
      <alignment horizontal="left"/>
      <protection locked="0"/>
    </xf>
    <xf numFmtId="14" fontId="4" fillId="0" borderId="1" xfId="0" applyNumberFormat="1" applyFont="1" applyBorder="1" applyAlignment="1">
      <alignment horizontal="left"/>
    </xf>
    <xf numFmtId="7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4" fillId="0" borderId="3" xfId="0" applyNumberFormat="1" applyFont="1" applyBorder="1" applyAlignment="1">
      <alignment horizontal="left"/>
    </xf>
    <xf numFmtId="166" fontId="0" fillId="0" borderId="3" xfId="0" applyBorder="1" applyAlignment="1">
      <alignment horizontal="left"/>
    </xf>
    <xf numFmtId="0" fontId="9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7" fontId="0" fillId="0" borderId="8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66" fontId="0" fillId="0" borderId="8" xfId="0" applyBorder="1" applyAlignment="1">
      <alignment horizontal="left"/>
    </xf>
    <xf numFmtId="15" fontId="0" fillId="0" borderId="3" xfId="0" applyNumberFormat="1" applyBorder="1" applyAlignment="1" applyProtection="1">
      <alignment horizontal="left"/>
      <protection locked="0"/>
    </xf>
    <xf numFmtId="166" fontId="0" fillId="0" borderId="3" xfId="0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left"/>
      <protection locked="0"/>
    </xf>
    <xf numFmtId="166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166" fontId="0" fillId="0" borderId="4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locked="0"/>
    </xf>
    <xf numFmtId="0" fontId="9" fillId="0" borderId="24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9" fillId="0" borderId="26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A186-72CE-44B4-B1D3-B9BAF9A4435A}">
  <sheetPr transitionEvaluation="1" codeName="Sheet1">
    <pageSetUpPr fitToPage="1"/>
  </sheetPr>
  <dimension ref="A1:M77"/>
  <sheetViews>
    <sheetView showGridLines="0" tabSelected="1" zoomScale="80" zoomScaleNormal="80" workbookViewId="0">
      <selection activeCell="B3" sqref="B3:F3"/>
    </sheetView>
  </sheetViews>
  <sheetFormatPr defaultColWidth="9.77734375" defaultRowHeight="14.25" x14ac:dyDescent="0.2"/>
  <cols>
    <col min="1" max="1" width="46.88671875" style="1" customWidth="1"/>
    <col min="2" max="2" width="9.77734375" style="1" customWidth="1"/>
    <col min="3" max="3" width="2.77734375" style="1" customWidth="1"/>
    <col min="4" max="4" width="10.21875" style="1" customWidth="1"/>
    <col min="5" max="5" width="2.44140625" style="1" customWidth="1"/>
    <col min="6" max="6" width="12.88671875" style="1" customWidth="1"/>
    <col min="7" max="7" width="3.6640625" style="1" customWidth="1"/>
    <col min="8" max="8" width="13.44140625" style="1" customWidth="1"/>
    <col min="9" max="9" width="14" style="1" customWidth="1"/>
    <col min="10" max="10" width="9.77734375" style="1"/>
    <col min="11" max="11" width="11.21875" style="1" customWidth="1"/>
    <col min="12" max="16384" width="9.77734375" style="1"/>
  </cols>
  <sheetData>
    <row r="1" spans="1:10" s="12" customFormat="1" ht="16.5" x14ac:dyDescent="0.25">
      <c r="A1" s="116" t="s">
        <v>126</v>
      </c>
      <c r="B1" s="117"/>
      <c r="C1" s="117"/>
      <c r="D1" s="117"/>
      <c r="E1" s="117"/>
      <c r="F1" s="117"/>
      <c r="G1" s="117"/>
      <c r="H1" s="117"/>
      <c r="I1" s="118"/>
    </row>
    <row r="2" spans="1:10" s="12" customFormat="1" ht="16.5" x14ac:dyDescent="0.25">
      <c r="A2" s="27"/>
      <c r="B2" s="28"/>
      <c r="C2" s="27"/>
      <c r="D2" s="29"/>
      <c r="E2" s="27"/>
      <c r="F2" s="27"/>
      <c r="G2" s="27"/>
      <c r="H2" s="27"/>
      <c r="I2" s="28"/>
    </row>
    <row r="3" spans="1:10" ht="18" customHeight="1" x14ac:dyDescent="0.25">
      <c r="A3" s="30" t="s">
        <v>0</v>
      </c>
      <c r="B3" s="125"/>
      <c r="C3" s="126"/>
      <c r="D3" s="126"/>
      <c r="E3" s="126"/>
      <c r="F3" s="127"/>
      <c r="G3" s="102"/>
      <c r="H3" s="92" t="s">
        <v>79</v>
      </c>
      <c r="I3" s="28"/>
    </row>
    <row r="4" spans="1:10" ht="18" customHeight="1" x14ac:dyDescent="0.25">
      <c r="A4" s="30" t="s">
        <v>1</v>
      </c>
      <c r="B4" s="128"/>
      <c r="C4" s="129"/>
      <c r="D4" s="129"/>
      <c r="E4" s="129"/>
      <c r="F4" s="130"/>
      <c r="G4" s="102"/>
      <c r="H4" s="92" t="s">
        <v>64</v>
      </c>
      <c r="I4" s="28"/>
    </row>
    <row r="5" spans="1:10" ht="18" customHeight="1" x14ac:dyDescent="0.25">
      <c r="A5" s="30" t="s">
        <v>2</v>
      </c>
      <c r="B5" s="125"/>
      <c r="C5" s="126"/>
      <c r="D5" s="126"/>
      <c r="E5" s="126"/>
      <c r="F5" s="127"/>
      <c r="G5" s="102"/>
      <c r="H5" s="92" t="s">
        <v>63</v>
      </c>
      <c r="I5" s="28"/>
    </row>
    <row r="6" spans="1:10" ht="18" customHeight="1" x14ac:dyDescent="0.25">
      <c r="A6" s="68" t="s">
        <v>3</v>
      </c>
      <c r="B6" s="125"/>
      <c r="C6" s="126"/>
      <c r="D6" s="126"/>
      <c r="E6" s="126"/>
      <c r="F6" s="127"/>
      <c r="G6" s="103" t="s">
        <v>33</v>
      </c>
      <c r="H6" s="92" t="s">
        <v>62</v>
      </c>
      <c r="I6" s="28"/>
    </row>
    <row r="7" spans="1:10" ht="18" customHeight="1" x14ac:dyDescent="0.25">
      <c r="A7" s="68" t="s">
        <v>90</v>
      </c>
      <c r="B7" s="131"/>
      <c r="C7" s="126"/>
      <c r="D7" s="126"/>
      <c r="E7" s="126"/>
      <c r="F7" s="127"/>
      <c r="G7" s="102"/>
      <c r="H7" s="92" t="s">
        <v>92</v>
      </c>
      <c r="I7" s="28"/>
    </row>
    <row r="8" spans="1:10" ht="18" customHeight="1" x14ac:dyDescent="0.25">
      <c r="A8" s="30" t="s">
        <v>4</v>
      </c>
      <c r="B8" s="125"/>
      <c r="C8" s="126"/>
      <c r="D8" s="126"/>
      <c r="E8" s="126"/>
      <c r="F8" s="127"/>
      <c r="G8" s="104"/>
      <c r="H8" s="92" t="s">
        <v>61</v>
      </c>
      <c r="I8" s="28"/>
    </row>
    <row r="9" spans="1:10" ht="18" customHeight="1" x14ac:dyDescent="0.25">
      <c r="A9" s="30" t="s">
        <v>5</v>
      </c>
      <c r="B9" s="125"/>
      <c r="C9" s="126"/>
      <c r="D9" s="126"/>
      <c r="E9" s="126"/>
      <c r="F9" s="127"/>
      <c r="G9" s="102"/>
      <c r="H9" s="92" t="s">
        <v>74</v>
      </c>
      <c r="I9" s="28"/>
    </row>
    <row r="10" spans="1:10" ht="18" customHeight="1" x14ac:dyDescent="0.25">
      <c r="A10" s="30" t="s">
        <v>6</v>
      </c>
      <c r="B10" s="125"/>
      <c r="C10" s="126"/>
      <c r="D10" s="126"/>
      <c r="E10" s="126"/>
      <c r="F10" s="127"/>
      <c r="G10" s="102"/>
      <c r="H10" s="92" t="s">
        <v>108</v>
      </c>
      <c r="I10" s="28"/>
    </row>
    <row r="11" spans="1:10" ht="18" customHeight="1" x14ac:dyDescent="0.2">
      <c r="A11" s="30"/>
      <c r="B11" s="28"/>
      <c r="C11" s="28"/>
      <c r="D11" s="28"/>
      <c r="E11" s="28"/>
      <c r="F11" s="28"/>
      <c r="G11" s="28"/>
      <c r="H11" s="28"/>
      <c r="I11" s="28"/>
    </row>
    <row r="12" spans="1:10" ht="15.75" x14ac:dyDescent="0.25">
      <c r="A12" s="30" t="s">
        <v>78</v>
      </c>
      <c r="B12" s="125"/>
      <c r="C12" s="126"/>
      <c r="D12" s="126"/>
      <c r="E12" s="126"/>
      <c r="F12" s="126"/>
      <c r="G12" s="108"/>
      <c r="H12" s="28"/>
      <c r="I12" s="28"/>
    </row>
    <row r="13" spans="1:10" s="74" customFormat="1" x14ac:dyDescent="0.2">
      <c r="A13" s="54"/>
      <c r="B13" s="55"/>
      <c r="C13" s="55"/>
      <c r="D13" s="54" t="s">
        <v>41</v>
      </c>
      <c r="E13" s="55"/>
      <c r="F13" s="55"/>
      <c r="G13" s="55"/>
      <c r="H13" s="55" t="s">
        <v>35</v>
      </c>
      <c r="I13" s="56" t="s">
        <v>35</v>
      </c>
      <c r="J13" s="70"/>
    </row>
    <row r="14" spans="1:10" s="74" customFormat="1" x14ac:dyDescent="0.2">
      <c r="A14" s="57"/>
      <c r="B14" s="58"/>
      <c r="C14" s="58"/>
      <c r="D14" s="57" t="s">
        <v>42</v>
      </c>
      <c r="E14" s="58"/>
      <c r="F14" s="58"/>
      <c r="G14" s="58"/>
      <c r="H14" s="58" t="s">
        <v>8</v>
      </c>
      <c r="I14" s="59" t="s">
        <v>8</v>
      </c>
      <c r="J14" s="70"/>
    </row>
    <row r="15" spans="1:10" s="74" customFormat="1" x14ac:dyDescent="0.2">
      <c r="A15" s="60" t="s">
        <v>36</v>
      </c>
      <c r="B15" s="58" t="s">
        <v>7</v>
      </c>
      <c r="C15" s="61"/>
      <c r="D15" s="60" t="s">
        <v>43</v>
      </c>
      <c r="E15" s="61"/>
      <c r="F15" s="61" t="s">
        <v>8</v>
      </c>
      <c r="G15" s="61"/>
      <c r="H15" s="61" t="s">
        <v>38</v>
      </c>
      <c r="I15" s="62" t="s">
        <v>39</v>
      </c>
      <c r="J15" s="70"/>
    </row>
    <row r="16" spans="1:10" x14ac:dyDescent="0.2">
      <c r="A16" s="65" t="s">
        <v>82</v>
      </c>
      <c r="B16" s="96"/>
      <c r="C16" s="32" t="s">
        <v>9</v>
      </c>
      <c r="D16" s="33">
        <v>8.0000000000000002E-3</v>
      </c>
      <c r="E16" s="34" t="s">
        <v>10</v>
      </c>
      <c r="F16" s="35">
        <f t="shared" ref="F16:F33" si="0">D16*B16</f>
        <v>0</v>
      </c>
      <c r="G16" s="35"/>
      <c r="H16" s="35">
        <f t="shared" ref="H16:H35" si="1">B16*D16</f>
        <v>0</v>
      </c>
      <c r="I16" s="35">
        <f t="shared" ref="I16:I35" si="2">B16*D16</f>
        <v>0</v>
      </c>
      <c r="J16" s="70"/>
    </row>
    <row r="17" spans="1:13" x14ac:dyDescent="0.2">
      <c r="A17" s="63" t="s">
        <v>11</v>
      </c>
      <c r="B17" s="97"/>
      <c r="C17" s="34" t="s">
        <v>9</v>
      </c>
      <c r="D17" s="33">
        <v>8.1</v>
      </c>
      <c r="E17" s="34" t="s">
        <v>10</v>
      </c>
      <c r="F17" s="35">
        <f t="shared" si="0"/>
        <v>0</v>
      </c>
      <c r="G17" s="35"/>
      <c r="H17" s="35">
        <f t="shared" si="1"/>
        <v>0</v>
      </c>
      <c r="I17" s="35">
        <f t="shared" si="2"/>
        <v>0</v>
      </c>
      <c r="J17" s="70"/>
    </row>
    <row r="18" spans="1:13" x14ac:dyDescent="0.2">
      <c r="A18" s="36" t="s">
        <v>12</v>
      </c>
      <c r="B18" s="98"/>
      <c r="C18" s="34" t="s">
        <v>9</v>
      </c>
      <c r="D18" s="33">
        <v>16.2</v>
      </c>
      <c r="E18" s="34" t="s">
        <v>10</v>
      </c>
      <c r="F18" s="35">
        <f t="shared" si="0"/>
        <v>0</v>
      </c>
      <c r="G18" s="35"/>
      <c r="H18" s="35">
        <f t="shared" si="1"/>
        <v>0</v>
      </c>
      <c r="I18" s="35">
        <f t="shared" si="2"/>
        <v>0</v>
      </c>
      <c r="J18" s="70"/>
    </row>
    <row r="19" spans="1:13" x14ac:dyDescent="0.2">
      <c r="A19" s="36" t="s">
        <v>31</v>
      </c>
      <c r="B19" s="99"/>
      <c r="C19" s="34" t="s">
        <v>9</v>
      </c>
      <c r="D19" s="33">
        <v>5</v>
      </c>
      <c r="E19" s="34" t="s">
        <v>10</v>
      </c>
      <c r="F19" s="35">
        <f t="shared" si="0"/>
        <v>0</v>
      </c>
      <c r="G19" s="35"/>
      <c r="H19" s="35">
        <f t="shared" si="1"/>
        <v>0</v>
      </c>
      <c r="I19" s="35">
        <f t="shared" si="2"/>
        <v>0</v>
      </c>
      <c r="J19" s="76"/>
      <c r="L19" s="119"/>
      <c r="M19" s="119"/>
    </row>
    <row r="20" spans="1:13" x14ac:dyDescent="0.2">
      <c r="A20" s="63" t="s">
        <v>40</v>
      </c>
      <c r="B20" s="97"/>
      <c r="C20" s="34" t="s">
        <v>9</v>
      </c>
      <c r="D20" s="33">
        <v>2.5</v>
      </c>
      <c r="E20" s="34" t="s">
        <v>10</v>
      </c>
      <c r="F20" s="35">
        <f t="shared" si="0"/>
        <v>0</v>
      </c>
      <c r="G20" s="35"/>
      <c r="H20" s="35">
        <f t="shared" si="1"/>
        <v>0</v>
      </c>
      <c r="I20" s="35">
        <f t="shared" si="2"/>
        <v>0</v>
      </c>
      <c r="J20" s="70"/>
    </row>
    <row r="21" spans="1:13" x14ac:dyDescent="0.2">
      <c r="A21" s="36" t="s">
        <v>13</v>
      </c>
      <c r="B21" s="99"/>
      <c r="C21" s="34" t="s">
        <v>9</v>
      </c>
      <c r="D21" s="33">
        <v>5</v>
      </c>
      <c r="E21" s="34" t="s">
        <v>10</v>
      </c>
      <c r="F21" s="35">
        <f t="shared" si="0"/>
        <v>0</v>
      </c>
      <c r="G21" s="35"/>
      <c r="H21" s="35">
        <f t="shared" si="1"/>
        <v>0</v>
      </c>
      <c r="I21" s="35">
        <f t="shared" si="2"/>
        <v>0</v>
      </c>
    </row>
    <row r="22" spans="1:13" x14ac:dyDescent="0.2">
      <c r="A22" s="36" t="s">
        <v>14</v>
      </c>
      <c r="B22" s="99"/>
      <c r="C22" s="34" t="s">
        <v>9</v>
      </c>
      <c r="D22" s="33">
        <v>5</v>
      </c>
      <c r="E22" s="34" t="s">
        <v>10</v>
      </c>
      <c r="F22" s="35">
        <f t="shared" ref="F22" si="3">D22*B22</f>
        <v>0</v>
      </c>
      <c r="G22" s="35"/>
      <c r="H22" s="35">
        <f t="shared" ref="H22" si="4">B22*D22</f>
        <v>0</v>
      </c>
      <c r="I22" s="35">
        <f t="shared" ref="I22" si="5">B22*D22</f>
        <v>0</v>
      </c>
    </row>
    <row r="23" spans="1:13" x14ac:dyDescent="0.2">
      <c r="A23" s="67" t="s">
        <v>109</v>
      </c>
      <c r="B23" s="99"/>
      <c r="C23" s="34" t="s">
        <v>9</v>
      </c>
      <c r="D23" s="33">
        <v>15</v>
      </c>
      <c r="E23" s="34" t="s">
        <v>10</v>
      </c>
      <c r="F23" s="35">
        <f t="shared" si="0"/>
        <v>0</v>
      </c>
      <c r="G23" s="35"/>
      <c r="H23" s="35">
        <f t="shared" si="1"/>
        <v>0</v>
      </c>
      <c r="I23" s="35">
        <f t="shared" si="2"/>
        <v>0</v>
      </c>
    </row>
    <row r="24" spans="1:13" x14ac:dyDescent="0.2">
      <c r="A24" s="63" t="s">
        <v>15</v>
      </c>
      <c r="B24" s="97"/>
      <c r="C24" s="34" t="s">
        <v>9</v>
      </c>
      <c r="D24" s="33">
        <v>14.3</v>
      </c>
      <c r="E24" s="34" t="s">
        <v>10</v>
      </c>
      <c r="F24" s="35">
        <f t="shared" si="0"/>
        <v>0</v>
      </c>
      <c r="G24" s="35"/>
      <c r="H24" s="35">
        <f t="shared" si="1"/>
        <v>0</v>
      </c>
      <c r="I24" s="35">
        <f t="shared" si="2"/>
        <v>0</v>
      </c>
    </row>
    <row r="25" spans="1:13" x14ac:dyDescent="0.2">
      <c r="A25" s="36" t="s">
        <v>16</v>
      </c>
      <c r="B25" s="99"/>
      <c r="C25" s="34" t="s">
        <v>9</v>
      </c>
      <c r="D25" s="33">
        <v>28.6</v>
      </c>
      <c r="E25" s="34" t="s">
        <v>10</v>
      </c>
      <c r="F25" s="35">
        <f t="shared" si="0"/>
        <v>0</v>
      </c>
      <c r="G25" s="35"/>
      <c r="H25" s="35">
        <f t="shared" si="1"/>
        <v>0</v>
      </c>
      <c r="I25" s="35">
        <f t="shared" si="2"/>
        <v>0</v>
      </c>
    </row>
    <row r="26" spans="1:13" x14ac:dyDescent="0.2">
      <c r="A26" s="63" t="s">
        <v>17</v>
      </c>
      <c r="B26" s="97"/>
      <c r="C26" s="34" t="s">
        <v>9</v>
      </c>
      <c r="D26" s="33">
        <v>10</v>
      </c>
      <c r="E26" s="34" t="s">
        <v>10</v>
      </c>
      <c r="F26" s="35">
        <f t="shared" si="0"/>
        <v>0</v>
      </c>
      <c r="G26" s="35"/>
      <c r="H26" s="35">
        <f t="shared" si="1"/>
        <v>0</v>
      </c>
      <c r="I26" s="35">
        <f t="shared" si="2"/>
        <v>0</v>
      </c>
    </row>
    <row r="27" spans="1:13" x14ac:dyDescent="0.2">
      <c r="A27" s="36" t="s">
        <v>18</v>
      </c>
      <c r="B27" s="99"/>
      <c r="C27" s="34" t="s">
        <v>9</v>
      </c>
      <c r="D27" s="33">
        <v>22</v>
      </c>
      <c r="E27" s="34" t="s">
        <v>10</v>
      </c>
      <c r="F27" s="35">
        <f t="shared" si="0"/>
        <v>0</v>
      </c>
      <c r="G27" s="35"/>
      <c r="H27" s="35">
        <f t="shared" si="1"/>
        <v>0</v>
      </c>
      <c r="I27" s="35">
        <f t="shared" si="2"/>
        <v>0</v>
      </c>
    </row>
    <row r="28" spans="1:13" x14ac:dyDescent="0.2">
      <c r="A28" s="36" t="s">
        <v>19</v>
      </c>
      <c r="B28" s="99"/>
      <c r="C28" s="34" t="s">
        <v>9</v>
      </c>
      <c r="D28" s="33">
        <v>60</v>
      </c>
      <c r="E28" s="34" t="s">
        <v>10</v>
      </c>
      <c r="F28" s="35">
        <f t="shared" si="0"/>
        <v>0</v>
      </c>
      <c r="G28" s="35"/>
      <c r="H28" s="35">
        <f t="shared" si="1"/>
        <v>0</v>
      </c>
      <c r="I28" s="35">
        <f t="shared" si="2"/>
        <v>0</v>
      </c>
    </row>
    <row r="29" spans="1:13" x14ac:dyDescent="0.2">
      <c r="A29" s="63" t="s">
        <v>45</v>
      </c>
      <c r="B29" s="97"/>
      <c r="C29" s="34" t="s">
        <v>9</v>
      </c>
      <c r="D29" s="33">
        <v>7.2</v>
      </c>
      <c r="E29" s="34" t="s">
        <v>10</v>
      </c>
      <c r="F29" s="35">
        <f t="shared" si="0"/>
        <v>0</v>
      </c>
      <c r="G29" s="35"/>
      <c r="H29" s="35">
        <f t="shared" si="1"/>
        <v>0</v>
      </c>
      <c r="I29" s="35">
        <f t="shared" si="2"/>
        <v>0</v>
      </c>
    </row>
    <row r="30" spans="1:13" x14ac:dyDescent="0.2">
      <c r="A30" s="63" t="s">
        <v>20</v>
      </c>
      <c r="B30" s="97"/>
      <c r="C30" s="34" t="s">
        <v>9</v>
      </c>
      <c r="D30" s="33">
        <v>8.6999999999999993</v>
      </c>
      <c r="E30" s="34" t="s">
        <v>10</v>
      </c>
      <c r="F30" s="35">
        <f t="shared" si="0"/>
        <v>0</v>
      </c>
      <c r="G30" s="35"/>
      <c r="H30" s="35">
        <f t="shared" si="1"/>
        <v>0</v>
      </c>
      <c r="I30" s="35">
        <f t="shared" si="2"/>
        <v>0</v>
      </c>
    </row>
    <row r="31" spans="1:13" x14ac:dyDescent="0.2">
      <c r="A31" s="36" t="s">
        <v>21</v>
      </c>
      <c r="B31" s="99"/>
      <c r="C31" s="34" t="s">
        <v>9</v>
      </c>
      <c r="D31" s="33">
        <v>100</v>
      </c>
      <c r="E31" s="34" t="s">
        <v>10</v>
      </c>
      <c r="F31" s="35">
        <f t="shared" si="0"/>
        <v>0</v>
      </c>
      <c r="G31" s="35"/>
      <c r="H31" s="35">
        <f t="shared" si="1"/>
        <v>0</v>
      </c>
      <c r="I31" s="35">
        <f t="shared" si="2"/>
        <v>0</v>
      </c>
    </row>
    <row r="32" spans="1:13" x14ac:dyDescent="0.2">
      <c r="A32" s="67" t="s">
        <v>89</v>
      </c>
      <c r="B32" s="99"/>
      <c r="C32" s="34" t="s">
        <v>9</v>
      </c>
      <c r="D32" s="33">
        <v>60</v>
      </c>
      <c r="E32" s="34" t="s">
        <v>10</v>
      </c>
      <c r="F32" s="35">
        <f t="shared" si="0"/>
        <v>0</v>
      </c>
      <c r="G32" s="35"/>
      <c r="H32" s="35">
        <f t="shared" si="1"/>
        <v>0</v>
      </c>
      <c r="I32" s="35">
        <f t="shared" si="2"/>
        <v>0</v>
      </c>
    </row>
    <row r="33" spans="1:9" x14ac:dyDescent="0.2">
      <c r="A33" s="36" t="s">
        <v>32</v>
      </c>
      <c r="B33" s="99"/>
      <c r="C33" s="34" t="s">
        <v>9</v>
      </c>
      <c r="D33" s="33">
        <v>2.5</v>
      </c>
      <c r="E33" s="34" t="s">
        <v>10</v>
      </c>
      <c r="F33" s="35">
        <f t="shared" si="0"/>
        <v>0</v>
      </c>
      <c r="G33" s="35"/>
      <c r="H33" s="35">
        <f t="shared" si="1"/>
        <v>0</v>
      </c>
      <c r="I33" s="35">
        <f t="shared" si="2"/>
        <v>0</v>
      </c>
    </row>
    <row r="34" spans="1:9" x14ac:dyDescent="0.2">
      <c r="A34" s="63" t="s">
        <v>27</v>
      </c>
      <c r="B34" s="97"/>
      <c r="C34" s="34" t="s">
        <v>9</v>
      </c>
      <c r="D34" s="33">
        <v>7.5</v>
      </c>
      <c r="E34" s="34" t="s">
        <v>10</v>
      </c>
      <c r="F34" s="37" t="s">
        <v>23</v>
      </c>
      <c r="G34" s="37"/>
      <c r="H34" s="35">
        <f t="shared" si="1"/>
        <v>0</v>
      </c>
      <c r="I34" s="35">
        <f t="shared" si="2"/>
        <v>0</v>
      </c>
    </row>
    <row r="35" spans="1:9" x14ac:dyDescent="0.2">
      <c r="A35" s="66" t="s">
        <v>88</v>
      </c>
      <c r="B35" s="100"/>
      <c r="C35" s="34" t="s">
        <v>9</v>
      </c>
      <c r="D35" s="33">
        <v>7.5</v>
      </c>
      <c r="E35" s="34" t="s">
        <v>10</v>
      </c>
      <c r="F35" s="37" t="s">
        <v>23</v>
      </c>
      <c r="G35" s="37"/>
      <c r="H35" s="35">
        <f t="shared" si="1"/>
        <v>0</v>
      </c>
      <c r="I35" s="35">
        <f t="shared" si="2"/>
        <v>0</v>
      </c>
    </row>
    <row r="36" spans="1:9" x14ac:dyDescent="0.2">
      <c r="A36" s="63" t="s">
        <v>22</v>
      </c>
      <c r="B36" s="97"/>
      <c r="C36" s="34" t="s">
        <v>9</v>
      </c>
      <c r="D36" s="33">
        <v>3.6</v>
      </c>
      <c r="E36" s="34" t="s">
        <v>10</v>
      </c>
      <c r="F36" s="35">
        <f t="shared" ref="F36:F44" si="6">D36*B36</f>
        <v>0</v>
      </c>
      <c r="G36" s="35"/>
      <c r="H36" s="37" t="s">
        <v>23</v>
      </c>
      <c r="I36" s="37" t="s">
        <v>23</v>
      </c>
    </row>
    <row r="37" spans="1:9" x14ac:dyDescent="0.2">
      <c r="A37" s="94" t="s">
        <v>117</v>
      </c>
      <c r="B37" s="97"/>
      <c r="C37" s="75" t="s">
        <v>9</v>
      </c>
      <c r="D37" s="33">
        <v>3.6</v>
      </c>
      <c r="E37" s="75" t="s">
        <v>10</v>
      </c>
      <c r="F37" s="35">
        <f t="shared" si="6"/>
        <v>0</v>
      </c>
      <c r="G37" s="35"/>
      <c r="H37" s="37" t="s">
        <v>23</v>
      </c>
      <c r="I37" s="37" t="s">
        <v>23</v>
      </c>
    </row>
    <row r="38" spans="1:9" x14ac:dyDescent="0.2">
      <c r="A38" s="36" t="s">
        <v>24</v>
      </c>
      <c r="B38" s="99"/>
      <c r="C38" s="34" t="s">
        <v>9</v>
      </c>
      <c r="D38" s="33">
        <v>8.1</v>
      </c>
      <c r="E38" s="34" t="s">
        <v>10</v>
      </c>
      <c r="F38" s="35">
        <f t="shared" si="6"/>
        <v>0</v>
      </c>
      <c r="G38" s="35"/>
      <c r="H38" s="37" t="s">
        <v>23</v>
      </c>
      <c r="I38" s="37" t="s">
        <v>23</v>
      </c>
    </row>
    <row r="39" spans="1:9" x14ac:dyDescent="0.2">
      <c r="A39" s="67" t="s">
        <v>118</v>
      </c>
      <c r="B39" s="99"/>
      <c r="C39" s="34" t="s">
        <v>9</v>
      </c>
      <c r="D39" s="33">
        <v>1.5</v>
      </c>
      <c r="E39" s="34" t="s">
        <v>10</v>
      </c>
      <c r="F39" s="35">
        <f t="shared" si="6"/>
        <v>0</v>
      </c>
      <c r="G39" s="35"/>
      <c r="H39" s="35">
        <f t="shared" ref="H39:H52" si="7">B39*D39</f>
        <v>0</v>
      </c>
      <c r="I39" s="35">
        <f t="shared" ref="I39:I52" si="8">B39*D39</f>
        <v>0</v>
      </c>
    </row>
    <row r="40" spans="1:9" x14ac:dyDescent="0.2">
      <c r="A40" s="36" t="s">
        <v>25</v>
      </c>
      <c r="B40" s="99"/>
      <c r="C40" s="34" t="s">
        <v>9</v>
      </c>
      <c r="D40" s="33">
        <v>1.5</v>
      </c>
      <c r="E40" s="34" t="s">
        <v>10</v>
      </c>
      <c r="F40" s="35">
        <f t="shared" si="6"/>
        <v>0</v>
      </c>
      <c r="G40" s="35"/>
      <c r="H40" s="35">
        <f t="shared" si="7"/>
        <v>0</v>
      </c>
      <c r="I40" s="35">
        <f t="shared" si="8"/>
        <v>0</v>
      </c>
    </row>
    <row r="41" spans="1:9" x14ac:dyDescent="0.2">
      <c r="A41" s="36" t="s">
        <v>26</v>
      </c>
      <c r="B41" s="99"/>
      <c r="C41" s="34" t="s">
        <v>9</v>
      </c>
      <c r="D41" s="33">
        <v>2.5</v>
      </c>
      <c r="E41" s="34" t="s">
        <v>10</v>
      </c>
      <c r="F41" s="35">
        <f t="shared" si="6"/>
        <v>0</v>
      </c>
      <c r="G41" s="35"/>
      <c r="H41" s="35">
        <f t="shared" si="7"/>
        <v>0</v>
      </c>
      <c r="I41" s="35">
        <f t="shared" si="8"/>
        <v>0</v>
      </c>
    </row>
    <row r="42" spans="1:9" x14ac:dyDescent="0.2">
      <c r="A42" s="36" t="s">
        <v>28</v>
      </c>
      <c r="B42" s="99"/>
      <c r="C42" s="34" t="s">
        <v>9</v>
      </c>
      <c r="D42" s="33">
        <v>5</v>
      </c>
      <c r="E42" s="34" t="s">
        <v>10</v>
      </c>
      <c r="F42" s="35">
        <f t="shared" si="6"/>
        <v>0</v>
      </c>
      <c r="G42" s="35"/>
      <c r="H42" s="35">
        <f t="shared" si="7"/>
        <v>0</v>
      </c>
      <c r="I42" s="35">
        <f t="shared" si="8"/>
        <v>0</v>
      </c>
    </row>
    <row r="43" spans="1:9" x14ac:dyDescent="0.2">
      <c r="A43" s="36" t="s">
        <v>44</v>
      </c>
      <c r="B43" s="99"/>
      <c r="C43" s="34" t="s">
        <v>9</v>
      </c>
      <c r="D43" s="33">
        <v>2.5000000000000001E-3</v>
      </c>
      <c r="E43" s="34" t="s">
        <v>10</v>
      </c>
      <c r="F43" s="35">
        <f t="shared" si="6"/>
        <v>0</v>
      </c>
      <c r="G43" s="35"/>
      <c r="H43" s="35">
        <f t="shared" si="7"/>
        <v>0</v>
      </c>
      <c r="I43" s="35">
        <f t="shared" si="8"/>
        <v>0</v>
      </c>
    </row>
    <row r="44" spans="1:9" x14ac:dyDescent="0.2">
      <c r="A44" s="36" t="s">
        <v>29</v>
      </c>
      <c r="B44" s="99"/>
      <c r="C44" s="34" t="s">
        <v>9</v>
      </c>
      <c r="D44" s="33">
        <v>150</v>
      </c>
      <c r="E44" s="34" t="s">
        <v>10</v>
      </c>
      <c r="F44" s="35">
        <f t="shared" si="6"/>
        <v>0</v>
      </c>
      <c r="G44" s="35"/>
      <c r="H44" s="35">
        <f t="shared" si="7"/>
        <v>0</v>
      </c>
      <c r="I44" s="35">
        <f t="shared" si="8"/>
        <v>0</v>
      </c>
    </row>
    <row r="45" spans="1:9" x14ac:dyDescent="0.2">
      <c r="A45" s="36" t="s">
        <v>30</v>
      </c>
      <c r="B45" s="99"/>
      <c r="C45" s="34" t="s">
        <v>9</v>
      </c>
      <c r="D45" s="33">
        <v>500</v>
      </c>
      <c r="E45" s="34" t="s">
        <v>10</v>
      </c>
      <c r="F45" s="37" t="s">
        <v>23</v>
      </c>
      <c r="G45" s="37"/>
      <c r="H45" s="35">
        <f t="shared" si="7"/>
        <v>0</v>
      </c>
      <c r="I45" s="35">
        <f t="shared" si="8"/>
        <v>0</v>
      </c>
    </row>
    <row r="46" spans="1:9" x14ac:dyDescent="0.2">
      <c r="A46" s="67" t="s">
        <v>112</v>
      </c>
      <c r="B46" s="99"/>
      <c r="C46" s="34" t="s">
        <v>9</v>
      </c>
      <c r="D46" s="33">
        <v>15</v>
      </c>
      <c r="E46" s="34" t="s">
        <v>10</v>
      </c>
      <c r="F46" s="35">
        <f t="shared" ref="F46:F53" si="9">D46*B46</f>
        <v>0</v>
      </c>
      <c r="G46" s="35"/>
      <c r="H46" s="35">
        <f t="shared" si="7"/>
        <v>0</v>
      </c>
      <c r="I46" s="35">
        <f t="shared" si="8"/>
        <v>0</v>
      </c>
    </row>
    <row r="47" spans="1:9" x14ac:dyDescent="0.2">
      <c r="A47" s="67" t="s">
        <v>110</v>
      </c>
      <c r="B47" s="99"/>
      <c r="C47" s="34" t="s">
        <v>9</v>
      </c>
      <c r="D47" s="33">
        <v>0.16500000000000001</v>
      </c>
      <c r="E47" s="34" t="s">
        <v>10</v>
      </c>
      <c r="F47" s="35">
        <f t="shared" si="9"/>
        <v>0</v>
      </c>
      <c r="G47" s="35"/>
      <c r="H47" s="35">
        <f t="shared" si="7"/>
        <v>0</v>
      </c>
      <c r="I47" s="35">
        <f t="shared" si="8"/>
        <v>0</v>
      </c>
    </row>
    <row r="48" spans="1:9" x14ac:dyDescent="0.2">
      <c r="A48" s="67" t="s">
        <v>111</v>
      </c>
      <c r="B48" s="99"/>
      <c r="C48" s="34" t="s">
        <v>9</v>
      </c>
      <c r="D48" s="87">
        <v>0.12</v>
      </c>
      <c r="E48" s="34" t="s">
        <v>10</v>
      </c>
      <c r="F48" s="35">
        <f t="shared" si="9"/>
        <v>0</v>
      </c>
      <c r="G48" s="35"/>
      <c r="H48" s="35">
        <f t="shared" si="7"/>
        <v>0</v>
      </c>
      <c r="I48" s="35">
        <f t="shared" si="8"/>
        <v>0</v>
      </c>
    </row>
    <row r="49" spans="1:9" x14ac:dyDescent="0.2">
      <c r="A49" s="67" t="s">
        <v>114</v>
      </c>
      <c r="B49" s="99"/>
      <c r="C49" s="75" t="s">
        <v>9</v>
      </c>
      <c r="D49" s="33">
        <v>2.5</v>
      </c>
      <c r="E49" s="75" t="s">
        <v>10</v>
      </c>
      <c r="F49" s="35">
        <f t="shared" si="9"/>
        <v>0</v>
      </c>
      <c r="G49" s="35"/>
      <c r="H49" s="35">
        <f t="shared" si="7"/>
        <v>0</v>
      </c>
      <c r="I49" s="35">
        <f t="shared" si="8"/>
        <v>0</v>
      </c>
    </row>
    <row r="50" spans="1:9" x14ac:dyDescent="0.2">
      <c r="A50" s="67" t="s">
        <v>115</v>
      </c>
      <c r="B50" s="99"/>
      <c r="C50" s="75" t="s">
        <v>9</v>
      </c>
      <c r="D50" s="33">
        <v>1.8</v>
      </c>
      <c r="E50" s="75" t="s">
        <v>10</v>
      </c>
      <c r="F50" s="35">
        <f t="shared" ref="F50" si="10">D50*B50</f>
        <v>0</v>
      </c>
      <c r="G50" s="35"/>
      <c r="H50" s="35">
        <f t="shared" si="7"/>
        <v>0</v>
      </c>
      <c r="I50" s="35">
        <f t="shared" si="8"/>
        <v>0</v>
      </c>
    </row>
    <row r="51" spans="1:9" x14ac:dyDescent="0.2">
      <c r="A51" s="67" t="s">
        <v>113</v>
      </c>
      <c r="B51" s="99"/>
      <c r="C51" s="75" t="s">
        <v>9</v>
      </c>
      <c r="D51" s="33">
        <v>30</v>
      </c>
      <c r="E51" s="75" t="s">
        <v>10</v>
      </c>
      <c r="F51" s="35">
        <f t="shared" si="9"/>
        <v>0</v>
      </c>
      <c r="G51" s="35"/>
      <c r="H51" s="35">
        <f t="shared" ref="H51" si="11">B51*D51</f>
        <v>0</v>
      </c>
      <c r="I51" s="35">
        <f t="shared" ref="I51" si="12">B51*D51</f>
        <v>0</v>
      </c>
    </row>
    <row r="52" spans="1:9" x14ac:dyDescent="0.2">
      <c r="A52" s="67" t="s">
        <v>106</v>
      </c>
      <c r="B52" s="99"/>
      <c r="C52" s="34" t="s">
        <v>9</v>
      </c>
      <c r="D52" s="33">
        <v>1</v>
      </c>
      <c r="E52" s="34" t="s">
        <v>10</v>
      </c>
      <c r="F52" s="35">
        <f t="shared" si="9"/>
        <v>0</v>
      </c>
      <c r="G52" s="35"/>
      <c r="H52" s="35">
        <f t="shared" si="7"/>
        <v>0</v>
      </c>
      <c r="I52" s="35">
        <f t="shared" si="8"/>
        <v>0</v>
      </c>
    </row>
    <row r="53" spans="1:9" ht="15" thickBot="1" x14ac:dyDescent="0.25">
      <c r="A53" s="93" t="s">
        <v>116</v>
      </c>
      <c r="B53" s="101"/>
      <c r="C53" s="81" t="s">
        <v>9</v>
      </c>
      <c r="D53" s="82">
        <v>0.01</v>
      </c>
      <c r="E53" s="81" t="s">
        <v>10</v>
      </c>
      <c r="F53" s="83">
        <f t="shared" si="9"/>
        <v>0</v>
      </c>
      <c r="G53" s="83"/>
      <c r="H53" s="84" t="s">
        <v>23</v>
      </c>
      <c r="I53" s="84" t="s">
        <v>23</v>
      </c>
    </row>
    <row r="54" spans="1:9" ht="15" thickTop="1" x14ac:dyDescent="0.2">
      <c r="A54" s="28"/>
      <c r="B54" s="28"/>
      <c r="C54" s="78"/>
      <c r="D54" s="79"/>
      <c r="E54" s="80" t="s">
        <v>46</v>
      </c>
      <c r="F54" s="40">
        <f>ROUND(SUM(F16:F53),2)</f>
        <v>0</v>
      </c>
      <c r="G54" s="40"/>
      <c r="H54" s="41">
        <f>ROUND(SUM(H16:H53),2)</f>
        <v>0</v>
      </c>
      <c r="I54" s="41">
        <f>ROUND(SUM(I16:I53),2)</f>
        <v>0</v>
      </c>
    </row>
    <row r="55" spans="1:9" x14ac:dyDescent="0.2">
      <c r="A55" s="42"/>
      <c r="B55" s="28"/>
      <c r="C55" s="38"/>
      <c r="D55" s="43"/>
      <c r="E55" s="39"/>
      <c r="F55" s="44" t="s">
        <v>33</v>
      </c>
      <c r="G55" s="44"/>
      <c r="H55" s="45" t="s">
        <v>33</v>
      </c>
      <c r="I55" s="45" t="s">
        <v>33</v>
      </c>
    </row>
    <row r="56" spans="1:9" x14ac:dyDescent="0.2">
      <c r="A56" s="42"/>
      <c r="B56" s="28"/>
      <c r="C56" s="38"/>
      <c r="D56" s="43"/>
      <c r="E56" s="39" t="s">
        <v>34</v>
      </c>
      <c r="F56" s="46">
        <v>91.79</v>
      </c>
      <c r="G56" s="46"/>
      <c r="H56" s="47">
        <v>21</v>
      </c>
      <c r="I56" s="95">
        <v>49.36</v>
      </c>
    </row>
    <row r="57" spans="1:9" ht="15" thickBot="1" x14ac:dyDescent="0.25">
      <c r="A57" s="42"/>
      <c r="B57" s="28"/>
      <c r="C57" s="38"/>
      <c r="D57" s="43"/>
      <c r="E57" s="39" t="s">
        <v>47</v>
      </c>
      <c r="F57" s="46">
        <f>F54*F56</f>
        <v>0</v>
      </c>
      <c r="G57" s="46"/>
      <c r="H57" s="48">
        <f>H54*H56</f>
        <v>0</v>
      </c>
      <c r="I57" s="71">
        <f>I54*I56</f>
        <v>0</v>
      </c>
    </row>
    <row r="58" spans="1:9" ht="15" thickBot="1" x14ac:dyDescent="0.25">
      <c r="A58" s="42"/>
      <c r="B58" s="120" t="s">
        <v>105</v>
      </c>
      <c r="C58" s="120"/>
      <c r="D58" s="120"/>
      <c r="E58" s="120"/>
      <c r="F58" s="120"/>
      <c r="G58" s="120"/>
      <c r="H58" s="120"/>
      <c r="I58" s="72">
        <f>F57+H57+I57</f>
        <v>0</v>
      </c>
    </row>
    <row r="59" spans="1:9" x14ac:dyDescent="0.2">
      <c r="A59" s="64"/>
      <c r="B59" s="88"/>
      <c r="C59" s="88"/>
      <c r="D59" s="88"/>
      <c r="E59" s="88"/>
      <c r="F59" s="88"/>
      <c r="G59" s="88"/>
      <c r="H59" s="88"/>
      <c r="I59" s="69"/>
    </row>
    <row r="60" spans="1:9" ht="21.6" customHeight="1" x14ac:dyDescent="0.2">
      <c r="A60" s="64"/>
      <c r="B60" s="88"/>
      <c r="C60" s="88"/>
      <c r="D60" s="88"/>
      <c r="E60" s="88"/>
      <c r="F60" s="88"/>
      <c r="G60" s="88"/>
      <c r="H60" s="88"/>
      <c r="I60" s="121" t="s">
        <v>103</v>
      </c>
    </row>
    <row r="61" spans="1:9" x14ac:dyDescent="0.2">
      <c r="A61" s="116" t="s">
        <v>83</v>
      </c>
      <c r="B61" s="117"/>
      <c r="C61" s="117"/>
      <c r="D61" s="118"/>
      <c r="E61" s="89"/>
      <c r="F61" s="123" t="s">
        <v>104</v>
      </c>
      <c r="G61" s="124"/>
      <c r="H61" s="124"/>
      <c r="I61" s="122"/>
    </row>
    <row r="62" spans="1:9" x14ac:dyDescent="0.2">
      <c r="A62" s="64" t="s">
        <v>84</v>
      </c>
      <c r="B62" s="105"/>
      <c r="C62" s="64" t="s">
        <v>9</v>
      </c>
      <c r="D62" s="90">
        <v>456</v>
      </c>
      <c r="E62" s="64"/>
      <c r="F62" s="105"/>
      <c r="G62" s="64" t="s">
        <v>9</v>
      </c>
      <c r="H62" s="91">
        <v>545</v>
      </c>
      <c r="I62" s="50">
        <f>(B62*D62)+(F62*$H$62)</f>
        <v>0</v>
      </c>
    </row>
    <row r="63" spans="1:9" x14ac:dyDescent="0.2">
      <c r="A63" s="64" t="s">
        <v>85</v>
      </c>
      <c r="B63" s="106"/>
      <c r="C63" s="64" t="s">
        <v>9</v>
      </c>
      <c r="D63" s="90">
        <v>670</v>
      </c>
      <c r="E63" s="64"/>
      <c r="F63" s="106"/>
      <c r="G63" s="64" t="s">
        <v>9</v>
      </c>
      <c r="H63" s="91"/>
      <c r="I63" s="50">
        <f t="shared" ref="I63:I67" si="13">(B63*D63)+(F63*$H$62)</f>
        <v>0</v>
      </c>
    </row>
    <row r="64" spans="1:9" x14ac:dyDescent="0.2">
      <c r="A64" s="64" t="s">
        <v>86</v>
      </c>
      <c r="B64" s="106"/>
      <c r="C64" s="64" t="s">
        <v>9</v>
      </c>
      <c r="D64" s="90">
        <v>1224</v>
      </c>
      <c r="E64" s="64"/>
      <c r="F64" s="106"/>
      <c r="G64" s="64" t="s">
        <v>9</v>
      </c>
      <c r="H64" s="91"/>
      <c r="I64" s="50">
        <f t="shared" si="13"/>
        <v>0</v>
      </c>
    </row>
    <row r="65" spans="1:10" x14ac:dyDescent="0.2">
      <c r="A65" s="64" t="s">
        <v>91</v>
      </c>
      <c r="B65" s="106"/>
      <c r="C65" s="64" t="s">
        <v>9</v>
      </c>
      <c r="D65" s="90">
        <v>1540</v>
      </c>
      <c r="E65" s="64"/>
      <c r="F65" s="106"/>
      <c r="G65" s="64" t="s">
        <v>9</v>
      </c>
      <c r="H65" s="91"/>
      <c r="I65" s="50">
        <f t="shared" si="13"/>
        <v>0</v>
      </c>
    </row>
    <row r="66" spans="1:10" x14ac:dyDescent="0.2">
      <c r="A66" s="64" t="s">
        <v>119</v>
      </c>
      <c r="B66" s="106"/>
      <c r="C66" s="64" t="s">
        <v>9</v>
      </c>
      <c r="D66" s="90">
        <v>2263</v>
      </c>
      <c r="E66" s="64"/>
      <c r="F66" s="106"/>
      <c r="G66" s="64" t="s">
        <v>9</v>
      </c>
      <c r="H66" s="107"/>
      <c r="I66" s="50">
        <f t="shared" si="13"/>
        <v>0</v>
      </c>
    </row>
    <row r="67" spans="1:10" x14ac:dyDescent="0.2">
      <c r="A67" s="64" t="s">
        <v>120</v>
      </c>
      <c r="B67" s="109"/>
      <c r="C67" s="64" t="s">
        <v>9</v>
      </c>
      <c r="D67" s="90">
        <v>2668</v>
      </c>
      <c r="E67" s="64"/>
      <c r="F67" s="109"/>
      <c r="G67" s="64" t="s">
        <v>9</v>
      </c>
      <c r="H67" s="107"/>
      <c r="I67" s="50">
        <f t="shared" si="13"/>
        <v>0</v>
      </c>
    </row>
    <row r="68" spans="1:10" ht="15" thickBot="1" x14ac:dyDescent="0.25">
      <c r="A68" s="64"/>
      <c r="B68" s="109"/>
      <c r="C68" s="64"/>
      <c r="D68" s="111"/>
      <c r="E68" s="64"/>
      <c r="F68" s="109"/>
      <c r="G68" s="64"/>
      <c r="H68" s="107"/>
      <c r="I68" s="110"/>
    </row>
    <row r="69" spans="1:10" ht="15" thickBot="1" x14ac:dyDescent="0.25">
      <c r="A69" s="2"/>
      <c r="B69" s="2"/>
      <c r="C69" s="2"/>
      <c r="D69" s="6"/>
      <c r="F69" s="5"/>
      <c r="G69" s="8"/>
      <c r="H69" s="29" t="s">
        <v>37</v>
      </c>
      <c r="I69" s="73">
        <f>SUM(I58:I67)</f>
        <v>0</v>
      </c>
    </row>
    <row r="70" spans="1:10" ht="19.5" customHeight="1" x14ac:dyDescent="0.25">
      <c r="A70" s="114" t="s">
        <v>125</v>
      </c>
      <c r="B70" s="115"/>
      <c r="C70" s="115"/>
      <c r="D70" s="115"/>
      <c r="E70" s="115"/>
      <c r="F70" s="115"/>
      <c r="G70" s="115"/>
      <c r="H70" s="115"/>
      <c r="I70" s="115"/>
      <c r="J70" s="115"/>
    </row>
    <row r="71" spans="1:10" ht="15.75" customHeight="1" x14ac:dyDescent="0.25">
      <c r="A71" s="113"/>
      <c r="B71" s="112" t="s">
        <v>122</v>
      </c>
      <c r="C71" s="112"/>
      <c r="D71" s="112"/>
      <c r="E71" s="112"/>
      <c r="F71" s="112"/>
      <c r="G71" s="112"/>
      <c r="H71" s="112"/>
      <c r="J71"/>
    </row>
    <row r="72" spans="1:10" x14ac:dyDescent="0.2">
      <c r="A72" s="77" t="s">
        <v>121</v>
      </c>
      <c r="B72" s="74"/>
      <c r="D72" s="74"/>
      <c r="G72" s="7"/>
    </row>
    <row r="73" spans="1:10" x14ac:dyDescent="0.2">
      <c r="A73" s="77" t="s">
        <v>87</v>
      </c>
      <c r="B73" s="4"/>
      <c r="D73" s="4"/>
      <c r="F73" s="4"/>
      <c r="G73" s="5"/>
    </row>
    <row r="74" spans="1:10" x14ac:dyDescent="0.2">
      <c r="A74" s="85"/>
      <c r="B74" s="2"/>
      <c r="C74" s="2"/>
      <c r="D74" s="6"/>
      <c r="E74" s="2"/>
      <c r="F74" s="5"/>
    </row>
    <row r="75" spans="1:10" x14ac:dyDescent="0.2">
      <c r="D75" s="3"/>
      <c r="F75" s="4"/>
      <c r="G75" s="5"/>
    </row>
    <row r="76" spans="1:10" ht="15" x14ac:dyDescent="0.25">
      <c r="G76" s="9"/>
    </row>
    <row r="77" spans="1:10" x14ac:dyDescent="0.2">
      <c r="G77" s="4"/>
    </row>
  </sheetData>
  <sheetProtection sheet="1" objects="1" scenarios="1"/>
  <mergeCells count="16">
    <mergeCell ref="A70:J70"/>
    <mergeCell ref="A1:I1"/>
    <mergeCell ref="L19:M19"/>
    <mergeCell ref="B58:H58"/>
    <mergeCell ref="I60:I61"/>
    <mergeCell ref="A61:D61"/>
    <mergeCell ref="F61:H61"/>
    <mergeCell ref="B3:F3"/>
    <mergeCell ref="B4:F4"/>
    <mergeCell ref="B5:F5"/>
    <mergeCell ref="B6:F6"/>
    <mergeCell ref="B7:F7"/>
    <mergeCell ref="B8:F8"/>
    <mergeCell ref="B9:F9"/>
    <mergeCell ref="B10:F10"/>
    <mergeCell ref="B12:F12"/>
  </mergeCells>
  <printOptions gridLinesSet="0"/>
  <pageMargins left="0.5" right="0.5" top="0.5" bottom="0.55000000000000004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workbookViewId="0">
      <selection activeCell="A6" sqref="A6:K6"/>
    </sheetView>
  </sheetViews>
  <sheetFormatPr defaultRowHeight="15.75" x14ac:dyDescent="0.25"/>
  <cols>
    <col min="2" max="2" width="4.6640625" customWidth="1"/>
    <col min="3" max="3" width="9.6640625" customWidth="1"/>
    <col min="4" max="4" width="10" bestFit="1" customWidth="1"/>
    <col min="5" max="5" width="9.44140625" bestFit="1" customWidth="1"/>
    <col min="6" max="6" width="8" customWidth="1"/>
    <col min="9" max="9" width="9.33203125" bestFit="1" customWidth="1"/>
  </cols>
  <sheetData>
    <row r="1" spans="1:12" s="10" customFormat="1" ht="16.5" thickBot="1" x14ac:dyDescent="0.3">
      <c r="A1" s="21" t="s">
        <v>72</v>
      </c>
      <c r="B1" s="132" t="str">
        <f>IF(PIF!B4="","",PIF!B4)</f>
        <v/>
      </c>
      <c r="C1" s="132"/>
      <c r="D1" s="20"/>
      <c r="E1" s="20"/>
      <c r="F1" s="20"/>
      <c r="G1" s="20"/>
      <c r="H1" s="20"/>
      <c r="I1" s="21" t="s">
        <v>73</v>
      </c>
      <c r="J1" s="137" t="str">
        <f>IF(PIF!B3="","",PIF!B3)</f>
        <v/>
      </c>
      <c r="K1" s="138"/>
    </row>
    <row r="2" spans="1:12" ht="18.75" x14ac:dyDescent="0.3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8.75" x14ac:dyDescent="0.3">
      <c r="A3" s="139" t="s">
        <v>70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x14ac:dyDescent="0.25">
      <c r="A4" s="140" t="s">
        <v>123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x14ac:dyDescent="0.25">
      <c r="A5" s="140" t="s">
        <v>124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2" s="11" customForma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2" ht="24" customHeight="1" thickBot="1" x14ac:dyDescent="0.3">
      <c r="A8" s="20" t="s">
        <v>69</v>
      </c>
      <c r="B8" s="13"/>
      <c r="C8" s="13"/>
      <c r="D8" s="134" t="str">
        <f>IF(PIF!B5="","",PIF!B5)</f>
        <v/>
      </c>
      <c r="E8" s="134"/>
      <c r="F8" s="134"/>
      <c r="G8" s="134"/>
      <c r="H8" s="134"/>
      <c r="I8" s="21" t="s">
        <v>68</v>
      </c>
      <c r="J8" s="136" t="str">
        <f>IF(PIF!B8="","",PIF!B8)</f>
        <v/>
      </c>
      <c r="K8" s="136"/>
    </row>
    <row r="9" spans="1:12" ht="24" customHeight="1" thickBot="1" x14ac:dyDescent="0.3">
      <c r="A9" s="20" t="s">
        <v>67</v>
      </c>
      <c r="B9" s="13"/>
      <c r="C9" s="13"/>
      <c r="D9" s="134" t="str">
        <f>IF(PIF!B6="","",PIF!B6)</f>
        <v/>
      </c>
      <c r="E9" s="134"/>
      <c r="F9" s="134"/>
      <c r="G9" s="134"/>
      <c r="H9" s="134"/>
      <c r="I9" s="134"/>
      <c r="J9" s="134"/>
      <c r="K9" s="134"/>
    </row>
    <row r="10" spans="1:12" ht="24" customHeight="1" thickBot="1" x14ac:dyDescent="0.3">
      <c r="A10" s="20" t="s">
        <v>66</v>
      </c>
      <c r="B10" s="13"/>
      <c r="C10" s="13"/>
      <c r="D10" s="135" t="str">
        <f>IF(PIF!B9="","",PIF!B9)</f>
        <v/>
      </c>
      <c r="E10" s="135"/>
      <c r="F10" s="135"/>
      <c r="G10" s="135"/>
      <c r="H10" s="135"/>
      <c r="I10" s="135"/>
      <c r="J10" s="135"/>
      <c r="K10" s="135"/>
    </row>
    <row r="11" spans="1:12" ht="24" customHeight="1" thickBot="1" x14ac:dyDescent="0.3">
      <c r="A11" s="20" t="s">
        <v>75</v>
      </c>
      <c r="B11" s="13"/>
      <c r="C11" s="13"/>
      <c r="D11" s="135" t="str">
        <f>IF(PIF!B10="","",PIF!B10)</f>
        <v/>
      </c>
      <c r="E11" s="143"/>
      <c r="F11" s="143"/>
      <c r="G11" s="143"/>
      <c r="H11" s="143"/>
      <c r="I11" s="143"/>
      <c r="J11" s="143"/>
      <c r="K11" s="143"/>
      <c r="L11" s="13"/>
    </row>
    <row r="12" spans="1:12" ht="23.25" customHeight="1" thickBot="1" x14ac:dyDescent="0.3">
      <c r="A12" s="20" t="s">
        <v>81</v>
      </c>
      <c r="B12" s="13"/>
      <c r="C12" s="13"/>
      <c r="D12" s="135" t="str">
        <f>IF(PIF!B7="","",PIF!B7)</f>
        <v/>
      </c>
      <c r="E12" s="143"/>
      <c r="F12" s="143"/>
      <c r="G12" s="143"/>
      <c r="H12" s="143"/>
      <c r="I12" s="143"/>
      <c r="J12" s="143"/>
      <c r="K12" s="143"/>
    </row>
    <row r="13" spans="1:12" ht="16.5" thickBot="1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2" ht="16.5" thickTop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A15" s="20" t="s">
        <v>65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3"/>
      <c r="B17" s="25" t="str">
        <f>IF(PIF!G3="","",PIF!G3)</f>
        <v/>
      </c>
      <c r="C17" s="26" t="str">
        <f>PIF!H3</f>
        <v>Single Family Residence</v>
      </c>
      <c r="D17" s="19"/>
      <c r="E17" s="19"/>
      <c r="F17" s="19"/>
      <c r="G17" s="31" t="str">
        <f>IF(PIF!G7="","",PIF!G7)</f>
        <v/>
      </c>
      <c r="H17" s="26" t="s">
        <v>92</v>
      </c>
      <c r="I17" s="28"/>
      <c r="J17" s="19"/>
      <c r="K17" s="13"/>
    </row>
    <row r="18" spans="1:11" x14ac:dyDescent="0.25">
      <c r="A18" s="13"/>
      <c r="B18" s="25" t="str">
        <f>IF(PIF!G4="","",PIF!G4)</f>
        <v/>
      </c>
      <c r="C18" s="26" t="str">
        <f>PIF!H4</f>
        <v>Single Family Residence w/Caretaker Unit</v>
      </c>
      <c r="D18" s="19"/>
      <c r="E18" s="19"/>
      <c r="F18" s="19"/>
      <c r="G18" s="31" t="str">
        <f>IF(PIF!G8="","",PIF!G8)</f>
        <v/>
      </c>
      <c r="H18" s="26" t="s">
        <v>61</v>
      </c>
      <c r="I18" s="28"/>
      <c r="J18" s="19"/>
      <c r="K18" s="13"/>
    </row>
    <row r="19" spans="1:11" x14ac:dyDescent="0.25">
      <c r="A19" s="13"/>
      <c r="B19" s="25" t="str">
        <f>IF(PIF!G5="","",PIF!G5)</f>
        <v/>
      </c>
      <c r="C19" s="26" t="str">
        <f>PIF!H5</f>
        <v>Condominium</v>
      </c>
      <c r="D19" s="19"/>
      <c r="E19" s="19"/>
      <c r="F19" s="19"/>
      <c r="G19" s="31" t="str">
        <f>IF(PIF!G9="","",PIF!G9)</f>
        <v/>
      </c>
      <c r="H19" s="26" t="s">
        <v>74</v>
      </c>
      <c r="I19" s="28"/>
      <c r="J19" s="19"/>
      <c r="K19" s="13"/>
    </row>
    <row r="20" spans="1:11" x14ac:dyDescent="0.25">
      <c r="A20" s="13"/>
      <c r="B20" s="25" t="str">
        <f>IF(PIF!G6="","",PIF!G6)</f>
        <v>X</v>
      </c>
      <c r="C20" s="26" t="str">
        <f>PIF!H6</f>
        <v>Duplex</v>
      </c>
      <c r="D20" s="19"/>
      <c r="E20" s="19"/>
      <c r="F20" s="19"/>
      <c r="G20" s="31" t="str">
        <f>IF(PIF!G10="","",PIF!G10)</f>
        <v/>
      </c>
      <c r="H20" s="26" t="s">
        <v>108</v>
      </c>
      <c r="I20" s="28"/>
      <c r="J20" s="19"/>
      <c r="K20" s="13"/>
    </row>
    <row r="21" spans="1:11" x14ac:dyDescent="0.25">
      <c r="A21" s="13"/>
      <c r="B21" s="13"/>
      <c r="C21" s="13"/>
      <c r="D21" s="13"/>
      <c r="E21" s="13"/>
      <c r="F21" s="13"/>
      <c r="G21" s="86"/>
      <c r="H21" s="19"/>
      <c r="I21" s="13"/>
      <c r="J21" s="13"/>
      <c r="K21" s="13"/>
    </row>
    <row r="22" spans="1:11" ht="16.5" thickBot="1" x14ac:dyDescent="0.3">
      <c r="A22" s="20" t="s">
        <v>60</v>
      </c>
      <c r="B22" s="13"/>
      <c r="C22" s="13"/>
      <c r="D22" s="134" t="str">
        <f>IF(PIF!B12="","",PIF!B12)</f>
        <v/>
      </c>
      <c r="E22" s="138"/>
      <c r="F22" s="138"/>
      <c r="G22" s="86"/>
      <c r="H22" s="19"/>
      <c r="I22" s="13"/>
      <c r="J22" s="13"/>
      <c r="K22" s="13"/>
    </row>
    <row r="23" spans="1:11" x14ac:dyDescent="0.25">
      <c r="A23" s="20"/>
      <c r="B23" s="13"/>
      <c r="C23" s="13"/>
      <c r="D23" s="13"/>
      <c r="E23" s="13"/>
      <c r="F23" s="13"/>
      <c r="G23" s="86"/>
      <c r="H23" s="19"/>
      <c r="I23" s="13"/>
      <c r="J23" s="13"/>
      <c r="K23" s="13"/>
    </row>
    <row r="24" spans="1:11" ht="16.5" thickBot="1" x14ac:dyDescent="0.3">
      <c r="A24" s="20" t="s">
        <v>59</v>
      </c>
      <c r="B24" s="13"/>
      <c r="C24" s="13"/>
      <c r="D24" s="136" t="str">
        <f>IF(PIF!B29="","",PIF!B29)</f>
        <v/>
      </c>
      <c r="E24" s="138"/>
      <c r="F24" s="138"/>
      <c r="G24" s="86"/>
      <c r="H24" s="19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86"/>
      <c r="H25" s="13"/>
      <c r="I25" s="13"/>
      <c r="J25" s="13"/>
      <c r="K25" s="13"/>
    </row>
    <row r="26" spans="1:11" ht="16.5" thickBot="1" x14ac:dyDescent="0.3">
      <c r="A26" s="20" t="s">
        <v>58</v>
      </c>
      <c r="B26" s="13"/>
      <c r="C26" s="13"/>
      <c r="D26" s="13"/>
      <c r="E26" s="133">
        <f>PIF!I58</f>
        <v>0</v>
      </c>
      <c r="F26" s="133"/>
      <c r="G26" s="15"/>
      <c r="H26" s="13" t="s">
        <v>57</v>
      </c>
      <c r="I26" s="144"/>
      <c r="J26" s="145"/>
      <c r="K26" s="145"/>
    </row>
    <row r="27" spans="1:11" ht="16.5" thickBot="1" x14ac:dyDescent="0.3">
      <c r="A27" s="20" t="s">
        <v>107</v>
      </c>
      <c r="B27" s="13"/>
      <c r="C27" s="13"/>
      <c r="D27" s="13"/>
      <c r="E27" s="142">
        <f>PIF!I62+PIF!I63+PIF!I64+PIF!I65+PIF!I66+PIF!I67+PIF!I68</f>
        <v>0</v>
      </c>
      <c r="F27" s="142"/>
      <c r="G27" s="53"/>
      <c r="H27" s="13"/>
      <c r="I27" s="52"/>
      <c r="J27" s="13"/>
      <c r="K27" s="13"/>
    </row>
    <row r="28" spans="1:11" ht="16.5" thickBot="1" x14ac:dyDescent="0.3">
      <c r="A28" s="20" t="s">
        <v>80</v>
      </c>
      <c r="B28" s="13"/>
      <c r="C28" s="13"/>
      <c r="D28" s="13"/>
      <c r="E28" s="141">
        <f>PIF!I69</f>
        <v>0</v>
      </c>
      <c r="F28" s="142"/>
      <c r="G28" s="53"/>
      <c r="H28" s="13"/>
      <c r="I28" s="52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20" t="s">
        <v>56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16.5" thickBot="1" x14ac:dyDescent="0.3">
      <c r="A31" s="20" t="s">
        <v>55</v>
      </c>
      <c r="B31" s="13"/>
      <c r="C31" s="13"/>
      <c r="D31" s="13"/>
      <c r="E31" s="13"/>
      <c r="F31" s="150"/>
      <c r="G31" s="145"/>
      <c r="H31" s="145"/>
      <c r="I31" s="145"/>
      <c r="J31" s="145"/>
      <c r="K31" s="145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22" t="s">
        <v>54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22" t="s">
        <v>76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22"/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16.5" thickBo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8.75" x14ac:dyDescent="0.3">
      <c r="A37" s="151" t="s">
        <v>53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3"/>
    </row>
    <row r="38" spans="1:11" ht="18.75" x14ac:dyDescent="0.3">
      <c r="A38" s="154" t="s">
        <v>52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55"/>
    </row>
    <row r="39" spans="1:11" x14ac:dyDescent="0.25">
      <c r="A39" s="23" t="s">
        <v>51</v>
      </c>
      <c r="B39" s="13"/>
      <c r="C39" s="13"/>
      <c r="D39" s="13"/>
      <c r="E39" s="13"/>
      <c r="F39" s="13"/>
      <c r="G39" s="13"/>
      <c r="H39" s="13"/>
      <c r="I39" s="13"/>
      <c r="J39" s="13"/>
      <c r="K39" s="16"/>
    </row>
    <row r="40" spans="1:11" x14ac:dyDescent="0.25">
      <c r="A40" s="23" t="s">
        <v>50</v>
      </c>
      <c r="B40" s="13"/>
      <c r="C40" s="13"/>
      <c r="D40" s="146"/>
      <c r="E40" s="147"/>
      <c r="F40" s="147"/>
      <c r="G40" s="147"/>
      <c r="H40" s="13"/>
      <c r="I40" s="20" t="s">
        <v>48</v>
      </c>
      <c r="J40" s="148"/>
      <c r="K40" s="149"/>
    </row>
    <row r="41" spans="1:11" x14ac:dyDescent="0.25">
      <c r="A41" s="23"/>
      <c r="B41" s="13"/>
      <c r="C41" s="13"/>
      <c r="D41" s="13"/>
      <c r="E41" s="13"/>
      <c r="F41" s="13"/>
      <c r="G41" s="13"/>
      <c r="H41" s="13"/>
      <c r="I41" s="20"/>
      <c r="J41" s="51"/>
      <c r="K41" s="16"/>
    </row>
    <row r="42" spans="1:11" x14ac:dyDescent="0.25">
      <c r="A42" s="23" t="s">
        <v>49</v>
      </c>
      <c r="B42" s="13"/>
      <c r="C42" s="13"/>
      <c r="D42" s="146"/>
      <c r="E42" s="147"/>
      <c r="F42" s="147"/>
      <c r="G42" s="147"/>
      <c r="H42" s="13"/>
      <c r="I42" s="20" t="s">
        <v>48</v>
      </c>
      <c r="J42" s="148"/>
      <c r="K42" s="149"/>
    </row>
    <row r="43" spans="1:11" ht="16.5" thickBot="1" x14ac:dyDescent="0.3">
      <c r="A43" s="24"/>
      <c r="B43" s="15"/>
      <c r="C43" s="15"/>
      <c r="D43" s="15"/>
      <c r="E43" s="15"/>
      <c r="F43" s="15"/>
      <c r="G43" s="15"/>
      <c r="H43" s="15"/>
      <c r="I43" s="15"/>
      <c r="J43" s="15"/>
      <c r="K43" s="14"/>
    </row>
    <row r="44" spans="1:11" x14ac:dyDescent="0.25">
      <c r="A44" s="20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x14ac:dyDescent="0.25">
      <c r="A45" s="20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10" customFormat="1" ht="13.5" customHeight="1" x14ac:dyDescent="0.25">
      <c r="A46" s="26" t="s">
        <v>93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s="10" customFormat="1" ht="13.5" customHeight="1" x14ac:dyDescent="0.25">
      <c r="A47" s="26" t="s">
        <v>94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s="10" customFormat="1" ht="13.5" customHeight="1" x14ac:dyDescent="0.25">
      <c r="A48" s="26" t="s">
        <v>95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s="10" customFormat="1" ht="13.5" customHeight="1" x14ac:dyDescent="0.25">
      <c r="A49" s="26" t="s">
        <v>96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s="10" customFormat="1" ht="13.5" customHeight="1" x14ac:dyDescent="0.25">
      <c r="A50" s="26" t="s">
        <v>97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s="10" customFormat="1" ht="13.5" customHeight="1" x14ac:dyDescent="0.25">
      <c r="A51" s="26" t="s">
        <v>98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s="10" customFormat="1" ht="13.5" customHeight="1" x14ac:dyDescent="0.25">
      <c r="A52" s="49" t="s">
        <v>99</v>
      </c>
    </row>
    <row r="53" spans="1:11" s="49" customFormat="1" ht="13.5" customHeight="1" x14ac:dyDescent="0.2">
      <c r="A53" s="49" t="s">
        <v>100</v>
      </c>
    </row>
    <row r="54" spans="1:11" s="49" customFormat="1" ht="13.5" customHeight="1" x14ac:dyDescent="0.2">
      <c r="A54" s="49" t="s">
        <v>101</v>
      </c>
    </row>
    <row r="55" spans="1:11" s="49" customFormat="1" ht="13.5" customHeight="1" x14ac:dyDescent="0.2">
      <c r="A55" s="49" t="s">
        <v>102</v>
      </c>
    </row>
    <row r="56" spans="1:11" s="49" customFormat="1" ht="12" customHeight="1" x14ac:dyDescent="0.2"/>
    <row r="57" spans="1:11" s="49" customFormat="1" ht="12" customHeight="1" x14ac:dyDescent="0.2"/>
    <row r="58" spans="1:11" s="49" customFormat="1" ht="12" customHeight="1" x14ac:dyDescent="0.2"/>
    <row r="59" spans="1:11" s="42" customFormat="1" ht="12" customHeight="1" x14ac:dyDescent="0.2"/>
    <row r="60" spans="1:11" s="42" customFormat="1" ht="12" customHeight="1" x14ac:dyDescent="0.2"/>
  </sheetData>
  <mergeCells count="26">
    <mergeCell ref="D42:G42"/>
    <mergeCell ref="D40:G40"/>
    <mergeCell ref="J40:K40"/>
    <mergeCell ref="J42:K42"/>
    <mergeCell ref="F31:K31"/>
    <mergeCell ref="A37:K37"/>
    <mergeCell ref="A38:K38"/>
    <mergeCell ref="E28:F28"/>
    <mergeCell ref="E27:F27"/>
    <mergeCell ref="D11:K11"/>
    <mergeCell ref="D12:K12"/>
    <mergeCell ref="D22:F22"/>
    <mergeCell ref="D24:F24"/>
    <mergeCell ref="I26:K26"/>
    <mergeCell ref="B1:C1"/>
    <mergeCell ref="E26:F26"/>
    <mergeCell ref="D8:H8"/>
    <mergeCell ref="D9:K9"/>
    <mergeCell ref="D10:K10"/>
    <mergeCell ref="J8:K8"/>
    <mergeCell ref="J1:K1"/>
    <mergeCell ref="A2:K2"/>
    <mergeCell ref="A3:K3"/>
    <mergeCell ref="A4:K4"/>
    <mergeCell ref="A5:K5"/>
    <mergeCell ref="A6:K6"/>
  </mergeCells>
  <phoneticPr fontId="10" type="noConversion"/>
  <pageMargins left="0.2" right="0.2" top="0.25" bottom="0.2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PIF</vt:lpstr>
      <vt:lpstr>Application</vt:lpstr>
      <vt:lpstr>PIF!Print_Area</vt:lpstr>
      <vt:lpstr>PIF!Print_Area_MI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Beau Cahill</cp:lastModifiedBy>
  <cp:lastPrinted>2026-01-06T22:13:18Z</cp:lastPrinted>
  <dcterms:created xsi:type="dcterms:W3CDTF">1998-01-07T23:28:58Z</dcterms:created>
  <dcterms:modified xsi:type="dcterms:W3CDTF">2026-01-06T22:13:35Z</dcterms:modified>
</cp:coreProperties>
</file>